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16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<sst xmlns="http://schemas.openxmlformats.org/spreadsheetml/2006/main" count="129" uniqueCount="125">
  <si>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</si>
  <si>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</si>
  <si>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</si>
  <si>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</si>
  <si>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</si>
  <si>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</si>
  <si>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</si>
  <si>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</si>
  <si>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</si>
  <si>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</si>
  <si>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</si>
  <si>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</si>
  <si>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</si>
  <si>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</si>
  <si>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</si>
  <si>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</si>
  <si>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</si>
  <si>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</si>
  <si>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</si>
  <si>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</si>
  <si>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</si>
  <si>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</si>
  <si>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</si>
  <si>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</si>
  <si>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</si>
  <si>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</si>
  <si>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</si>
  <si>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</si>
  <si>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</si>
  <si>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</si>
  <si>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</si>
  <si>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</si>
  <si>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</si>
  <si>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</si>
  <si>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</si>
  <si>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</si>
  <si>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</si>
  <si>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</si>
  <si>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</si>
  <si>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</si>
  <si>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</si>
  <si>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</si>
  <si>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</si>
  <si>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</si>
  <si>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</si>
  <si>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</si>
  <si>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</si>
  <si>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</si>
  <si>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</si>
  <si>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</si>
  <si>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</si>
  <si>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</si>
  <si>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</si>
  <si>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</si>
  <si>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</si>
  <si>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</si>
  <si>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</si>
  <si>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</si>
  <si>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</si>
  <si>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</si>
  <si>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</si>
  <si>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</si>
  <si>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</si>
  <si>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</si>
  <si>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</si>
  <si>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</si>
  <si>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</si>
  <si>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</si>
  <si>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</si>
  <si>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</si>
  <si>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</si>
  <si>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</si>
  <si>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</si>
  <si>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</si>
  <si>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</si>
  <si>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</si>
  <si>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</si>
  <si>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</si>
  <si>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</si>
  <si>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</si>
  <si>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</si>
  <si>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</si>
  <si>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</si>
  <si>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</si>
  <si>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</si>
  <si>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</si>
  <si>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</si>
  <si>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</si>
  <si>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</si>
  <si>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</si>
  <si>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</si>
  <si>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</si>
  <si>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</si>
  <si>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</si>
  <si>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</si>
  <si>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</si>
  <si>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</si>
  <si>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</si>
  <si>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</si>
  <si>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</si>
  <si>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</si>
  <si>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</si>
  <si>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</si>
  <si>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</si>
  <si>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</si>
  <si>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</si>
  <si>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</si>
  <si>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 xml:space="preserve">% исп. 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</si>
  <si>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</si>
  <si>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</si>
  <si>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</si>
  <si>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</si>
  <si>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</si>
  <si>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</t>
  </si>
  <si>
    <t xml:space="preserve"> 1 17 00000 </t>
  </si>
  <si>
    <t>Прочие неналоговые доходы</t>
  </si>
  <si>
    <t xml:space="preserve"> 1 09 00000 </t>
  </si>
  <si>
    <t xml:space="preserve">Задолженность и перерасчеты по отмененным налогам, сборам и иным обязательным платежам 
</t>
  </si>
  <si>
    <t>2 02 40000</t>
  </si>
  <si>
    <t>Т.Л. Калентьева, тел. 8-34345-5-23-77</t>
  </si>
  <si>
    <t>по доходам по состоянию на  01 декабря  2021 года.</t>
  </si>
  <si>
    <t>2 07 00000</t>
  </si>
  <si>
    <t>Прочие безвозмездные поступления</t>
  </si>
  <si>
    <t>по расходам  по состоянию на 01 декабря 2021 года.</t>
  </si>
  <si>
    <t>исполнитель: Бреславец А.В., тел 8-34345-5-55-23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</si>
</sst>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6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19" xfId="0" applyNumberFormat="1" applyFont="1" applyFill="1" applyBorder="1" applyAlignment="1">
      <alignment horizontal="center"/>
    </xf>
    <xf numFmtId="188" fontId="1" fillId="0" borderId="1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188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6" fontId="4" fillId="0" borderId="16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3" fontId="4" fillId="0" borderId="23" xfId="0" applyNumberFormat="1" applyFont="1" applyBorder="1" applyAlignment="1">
      <alignment horizontal="center" wrapText="1"/>
    </xf>
    <xf numFmtId="193" fontId="4" fillId="0" borderId="23" xfId="0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188" fontId="1" fillId="0" borderId="26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0" borderId="28" xfId="0" applyFont="1" applyBorder="1" applyAlignment="1">
      <alignment horizontal="justify" vertical="top" wrapText="1"/>
    </xf>
    <xf numFmtId="187" fontId="1" fillId="0" borderId="11" xfId="61" applyFont="1" applyBorder="1" applyAlignment="1">
      <alignment horizontal="center" vertical="top"/>
    </xf>
    <xf numFmtId="196" fontId="1" fillId="0" borderId="13" xfId="0" applyNumberFormat="1" applyFont="1" applyFill="1" applyBorder="1" applyAlignment="1">
      <alignment horizontal="center" vertical="center"/>
    </xf>
    <xf numFmtId="196" fontId="1" fillId="33" borderId="13" xfId="0" applyNumberFormat="1" applyFont="1" applyFill="1" applyBorder="1" applyAlignment="1">
      <alignment horizontal="center" vertical="center"/>
    </xf>
    <xf numFmtId="193" fontId="1" fillId="0" borderId="29" xfId="0" applyNumberFormat="1" applyFont="1" applyBorder="1" applyAlignment="1">
      <alignment horizontal="center" vertical="center" wrapText="1"/>
    </xf>
    <xf numFmtId="196" fontId="1" fillId="0" borderId="10" xfId="0" applyNumberFormat="1" applyFont="1" applyFill="1" applyBorder="1" applyAlignment="1">
      <alignment horizontal="center" vertical="center"/>
    </xf>
    <xf numFmtId="196" fontId="1" fillId="33" borderId="10" xfId="0" applyNumberFormat="1" applyFont="1" applyFill="1" applyBorder="1" applyAlignment="1">
      <alignment horizontal="center" vertical="center"/>
    </xf>
    <xf numFmtId="193" fontId="1" fillId="0" borderId="30" xfId="0" applyNumberFormat="1" applyFont="1" applyBorder="1" applyAlignment="1">
      <alignment horizontal="center" vertical="center" wrapText="1"/>
    </xf>
    <xf numFmtId="196" fontId="1" fillId="0" borderId="0" xfId="0" applyNumberFormat="1" applyFont="1" applyFill="1" applyBorder="1" applyAlignment="1">
      <alignment horizontal="center" vertical="center"/>
    </xf>
    <xf numFmtId="196" fontId="1" fillId="0" borderId="28" xfId="0" applyNumberFormat="1" applyFont="1" applyFill="1" applyBorder="1" applyAlignment="1">
      <alignment horizontal="center" vertical="center"/>
    </xf>
    <xf numFmtId="196" fontId="4" fillId="0" borderId="16" xfId="0" applyNumberFormat="1" applyFont="1" applyFill="1" applyBorder="1" applyAlignment="1">
      <alignment horizontal="center" vertical="center"/>
    </xf>
    <xf numFmtId="193" fontId="4" fillId="0" borderId="23" xfId="0" applyNumberFormat="1" applyFont="1" applyBorder="1" applyAlignment="1">
      <alignment horizontal="center" vertical="center" wrapText="1"/>
    </xf>
    <xf numFmtId="196" fontId="3" fillId="0" borderId="13" xfId="0" applyNumberFormat="1" applyFont="1" applyFill="1" applyBorder="1" applyAlignment="1">
      <alignment horizontal="center" vertical="center"/>
    </xf>
    <xf numFmtId="196" fontId="1" fillId="33" borderId="15" xfId="0" applyNumberFormat="1" applyFont="1" applyFill="1" applyBorder="1" applyAlignment="1">
      <alignment horizontal="center" vertical="center"/>
    </xf>
    <xf numFmtId="193" fontId="1" fillId="0" borderId="3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193" fontId="1" fillId="0" borderId="29" xfId="0" applyNumberFormat="1" applyFont="1" applyFill="1" applyBorder="1" applyAlignment="1">
      <alignment horizontal="center"/>
    </xf>
    <xf numFmtId="193" fontId="1" fillId="0" borderId="30" xfId="0" applyNumberFormat="1" applyFont="1" applyFill="1" applyBorder="1" applyAlignment="1">
      <alignment horizontal="center"/>
    </xf>
    <xf numFmtId="193" fontId="1" fillId="0" borderId="31" xfId="0" applyNumberFormat="1" applyFont="1" applyFill="1" applyBorder="1" applyAlignment="1">
      <alignment horizontal="center"/>
    </xf>
    <xf numFmtId="193" fontId="4" fillId="0" borderId="23" xfId="0" applyNumberFormat="1" applyFont="1" applyFill="1" applyBorder="1" applyAlignment="1">
      <alignment horizontal="center" vertical="top"/>
    </xf>
    <xf numFmtId="193" fontId="1" fillId="0" borderId="30" xfId="0" applyNumberFormat="1" applyFont="1" applyFill="1" applyBorder="1" applyAlignment="1">
      <alignment horizontal="center" vertical="top"/>
    </xf>
    <xf numFmtId="193" fontId="1" fillId="0" borderId="31" xfId="0" applyNumberFormat="1" applyFont="1" applyFill="1" applyBorder="1" applyAlignment="1">
      <alignment horizontal="center" vertical="top"/>
    </xf>
    <xf numFmtId="193" fontId="1" fillId="0" borderId="32" xfId="0" applyNumberFormat="1" applyFont="1" applyFill="1" applyBorder="1" applyAlignment="1">
      <alignment horizontal="center"/>
    </xf>
    <xf numFmtId="193" fontId="1" fillId="0" borderId="33" xfId="0" applyNumberFormat="1" applyFont="1" applyFill="1" applyBorder="1" applyAlignment="1">
      <alignment horizontal="center"/>
    </xf>
    <xf numFmtId="193" fontId="1" fillId="0" borderId="34" xfId="0" applyNumberFormat="1" applyFont="1" applyFill="1" applyBorder="1" applyAlignment="1">
      <alignment horizontal="center"/>
    </xf>
    <xf numFmtId="193" fontId="1" fillId="0" borderId="35" xfId="0" applyNumberFormat="1" applyFont="1" applyFill="1" applyBorder="1" applyAlignment="1">
      <alignment horizontal="center"/>
    </xf>
    <xf numFmtId="196" fontId="4" fillId="0" borderId="36" xfId="0" applyNumberFormat="1" applyFont="1" applyFill="1" applyBorder="1" applyAlignment="1">
      <alignment horizontal="center"/>
    </xf>
    <xf numFmtId="196" fontId="4" fillId="0" borderId="1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6" xfId="0" applyFont="1" applyBorder="1" applyAlignment="1">
      <alignment horizontal="justify" vertical="top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93" fontId="4" fillId="0" borderId="16" xfId="0" applyNumberFormat="1" applyFont="1" applyFill="1" applyBorder="1" applyAlignment="1">
      <alignment horizontal="center"/>
    </xf>
    <xf numFmtId="193" fontId="1" fillId="0" borderId="13" xfId="0" applyNumberFormat="1" applyFont="1" applyFill="1" applyBorder="1" applyAlignment="1">
      <alignment horizontal="center" wrapText="1"/>
    </xf>
    <xf numFmtId="193" fontId="1" fillId="0" borderId="10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5" xfId="0" applyNumberFormat="1" applyFont="1" applyFill="1" applyBorder="1" applyAlignment="1">
      <alignment horizontal="center"/>
    </xf>
    <xf numFmtId="193" fontId="4" fillId="0" borderId="16" xfId="0" applyNumberFormat="1" applyFont="1" applyFill="1" applyBorder="1" applyAlignment="1">
      <alignment horizontal="center" vertical="top"/>
    </xf>
    <xf numFmtId="193" fontId="1" fillId="0" borderId="10" xfId="0" applyNumberFormat="1" applyFont="1" applyFill="1" applyBorder="1" applyAlignment="1">
      <alignment horizontal="center" vertical="top"/>
    </xf>
    <xf numFmtId="193" fontId="1" fillId="0" borderId="15" xfId="0" applyNumberFormat="1" applyFont="1" applyFill="1" applyBorder="1" applyAlignment="1">
      <alignment horizontal="center" vertical="top"/>
    </xf>
    <xf numFmtId="193" fontId="1" fillId="0" borderId="13" xfId="0" applyNumberFormat="1" applyFont="1" applyFill="1" applyBorder="1" applyAlignment="1">
      <alignment horizontal="center"/>
    </xf>
    <xf numFmtId="193" fontId="45" fillId="0" borderId="10" xfId="0" applyNumberFormat="1" applyFont="1" applyFill="1" applyBorder="1" applyAlignment="1">
      <alignment horizontal="center"/>
    </xf>
    <xf numFmtId="193" fontId="1" fillId="0" borderId="28" xfId="0" applyNumberFormat="1" applyFont="1" applyFill="1" applyBorder="1" applyAlignment="1">
      <alignment horizontal="center"/>
    </xf>
    <xf numFmtId="193" fontId="1" fillId="0" borderId="20" xfId="0" applyNumberFormat="1" applyFont="1" applyFill="1" applyBorder="1" applyAlignment="1">
      <alignment horizontal="center"/>
    </xf>
    <xf numFmtId="193" fontId="1" fillId="0" borderId="22" xfId="0" applyNumberFormat="1" applyFont="1" applyFill="1" applyBorder="1" applyAlignment="1">
      <alignment horizontal="center"/>
    </xf>
    <xf numFmtId="193" fontId="1" fillId="0" borderId="27" xfId="0" applyNumberFormat="1" applyFont="1" applyFill="1" applyBorder="1" applyAlignment="1">
      <alignment horizontal="center"/>
    </xf>
    <xf numFmtId="193" fontId="1" fillId="0" borderId="38" xfId="0" applyNumberFormat="1" applyFont="1" applyFill="1" applyBorder="1" applyAlignment="1">
      <alignment horizontal="center"/>
    </xf>
    <xf numFmtId="193" fontId="4" fillId="0" borderId="39" xfId="0" applyNumberFormat="1" applyFont="1" applyFill="1" applyBorder="1" applyAlignment="1">
      <alignment horizontal="center"/>
    </xf>
    <xf numFmtId="193" fontId="4" fillId="0" borderId="14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view="pageBreakPreview" zoomScaleSheetLayoutView="100" zoomScalePageLayoutView="0" workbookViewId="0" topLeftCell="A22">
      <selection activeCell="D27" sqref="D27"/>
    </sheetView>
  </sheetViews>
  <sheetFormatPr defaultColWidth="9.140625" defaultRowHeight="12.75"/>
  <cols>
    <col min="1" max="1" width="11.8515625" style="0" customWidth="1"/>
    <col min="2" max="2" width="50.7109375" style="73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 t="s">
        <v>113</v>
      </c>
      <c r="B1" s="69"/>
      <c r="C1" s="2"/>
      <c r="D1" s="1"/>
      <c r="E1" s="1"/>
    </row>
    <row r="2" spans="1:5" ht="15">
      <c r="A2" s="1"/>
      <c r="B2" s="119"/>
      <c r="C2" s="119"/>
      <c r="D2" s="119"/>
      <c r="E2" s="119"/>
    </row>
    <row r="3" spans="1:5" ht="15">
      <c r="A3" s="107" t="s">
        <v>76</v>
      </c>
      <c r="B3" s="107"/>
      <c r="C3" s="107"/>
      <c r="D3" s="107"/>
      <c r="E3" s="107"/>
    </row>
    <row r="4" spans="1:5" ht="15">
      <c r="A4" s="107" t="s">
        <v>120</v>
      </c>
      <c r="B4" s="107"/>
      <c r="C4" s="107"/>
      <c r="D4" s="107"/>
      <c r="E4" s="107"/>
    </row>
    <row r="5" spans="1:5" ht="15.75" thickBot="1">
      <c r="A5" s="1"/>
      <c r="B5" s="69"/>
      <c r="C5" s="1"/>
      <c r="D5" s="109" t="s">
        <v>0</v>
      </c>
      <c r="E5" s="109"/>
    </row>
    <row r="6" spans="1:5" ht="12.75">
      <c r="A6" s="110" t="s">
        <v>1</v>
      </c>
      <c r="B6" s="113" t="s">
        <v>2</v>
      </c>
      <c r="C6" s="116" t="s">
        <v>66</v>
      </c>
      <c r="D6" s="116" t="s">
        <v>3</v>
      </c>
      <c r="E6" s="120" t="s">
        <v>67</v>
      </c>
    </row>
    <row r="7" spans="1:5" ht="12.75">
      <c r="A7" s="111"/>
      <c r="B7" s="114"/>
      <c r="C7" s="117"/>
      <c r="D7" s="117"/>
      <c r="E7" s="121"/>
    </row>
    <row r="8" spans="1:5" ht="20.25" customHeight="1" thickBot="1">
      <c r="A8" s="112"/>
      <c r="B8" s="115"/>
      <c r="C8" s="118"/>
      <c r="D8" s="118"/>
      <c r="E8" s="122"/>
    </row>
    <row r="9" spans="1:5" ht="15" thickBot="1">
      <c r="A9" s="15" t="s">
        <v>4</v>
      </c>
      <c r="B9" s="70" t="s">
        <v>5</v>
      </c>
      <c r="C9" s="61">
        <f>C10+C11+C12+C13+C14+C15+C16+C17+C18+C20+C21+C22+C23+C24</f>
        <v>519889.5999999999</v>
      </c>
      <c r="D9" s="61">
        <f>D10+D11+D12+D13+D14+D15+D16+D17+D18+D19+D20+D21+D22+D23+D24+D25</f>
        <v>468869.90000000014</v>
      </c>
      <c r="E9" s="67">
        <f>D9/C9*100</f>
        <v>90.18643573558698</v>
      </c>
    </row>
    <row r="10" spans="1:5" ht="15">
      <c r="A10" s="13" t="s">
        <v>6</v>
      </c>
      <c r="B10" s="14" t="s">
        <v>7</v>
      </c>
      <c r="C10" s="80">
        <v>343061</v>
      </c>
      <c r="D10" s="81">
        <v>308278.5</v>
      </c>
      <c r="E10" s="82">
        <f aca="true" t="shared" si="0" ref="E10:E36">D10/C10*100</f>
        <v>89.86113256826046</v>
      </c>
    </row>
    <row r="11" spans="1:5" ht="30">
      <c r="A11" s="9" t="s">
        <v>81</v>
      </c>
      <c r="B11" s="5" t="s">
        <v>88</v>
      </c>
      <c r="C11" s="83">
        <v>25088.1</v>
      </c>
      <c r="D11" s="84">
        <v>23300.4</v>
      </c>
      <c r="E11" s="85">
        <f t="shared" si="0"/>
        <v>92.87431092828872</v>
      </c>
    </row>
    <row r="12" spans="1:5" ht="30">
      <c r="A12" s="10" t="s">
        <v>93</v>
      </c>
      <c r="B12" s="4" t="s">
        <v>89</v>
      </c>
      <c r="C12" s="83">
        <v>27828</v>
      </c>
      <c r="D12" s="86">
        <v>34197.3</v>
      </c>
      <c r="E12" s="85">
        <f t="shared" si="0"/>
        <v>122.88809831824064</v>
      </c>
    </row>
    <row r="13" spans="1:5" ht="30">
      <c r="A13" s="10" t="s">
        <v>8</v>
      </c>
      <c r="B13" s="71" t="s">
        <v>9</v>
      </c>
      <c r="C13" s="83">
        <v>6837</v>
      </c>
      <c r="D13" s="83">
        <v>4143.3</v>
      </c>
      <c r="E13" s="85">
        <f t="shared" si="0"/>
        <v>60.60114085125055</v>
      </c>
    </row>
    <row r="14" spans="1:5" ht="15">
      <c r="A14" s="10" t="s">
        <v>103</v>
      </c>
      <c r="B14" s="72" t="s">
        <v>104</v>
      </c>
      <c r="C14" s="83">
        <v>127</v>
      </c>
      <c r="D14" s="83">
        <v>15.4</v>
      </c>
      <c r="E14" s="85">
        <f t="shared" si="0"/>
        <v>12.125984251968504</v>
      </c>
    </row>
    <row r="15" spans="1:5" ht="30">
      <c r="A15" s="11" t="s">
        <v>82</v>
      </c>
      <c r="B15" s="4" t="s">
        <v>83</v>
      </c>
      <c r="C15" s="83">
        <v>1996</v>
      </c>
      <c r="D15" s="83">
        <v>2764.7</v>
      </c>
      <c r="E15" s="85">
        <f t="shared" si="0"/>
        <v>138.51202404809618</v>
      </c>
    </row>
    <row r="16" spans="1:5" ht="15">
      <c r="A16" s="11" t="s">
        <v>10</v>
      </c>
      <c r="B16" s="4" t="s">
        <v>11</v>
      </c>
      <c r="C16" s="83">
        <v>19283</v>
      </c>
      <c r="D16" s="83">
        <v>13464.3</v>
      </c>
      <c r="E16" s="85">
        <f t="shared" si="0"/>
        <v>69.82471607115075</v>
      </c>
    </row>
    <row r="17" spans="1:5" ht="15">
      <c r="A17" s="10" t="s">
        <v>12</v>
      </c>
      <c r="B17" s="5" t="s">
        <v>13</v>
      </c>
      <c r="C17" s="83">
        <v>25036</v>
      </c>
      <c r="D17" s="83">
        <v>29752.9</v>
      </c>
      <c r="E17" s="85">
        <f t="shared" si="0"/>
        <v>118.84046972359803</v>
      </c>
    </row>
    <row r="18" spans="1:5" ht="15">
      <c r="A18" s="10" t="s">
        <v>14</v>
      </c>
      <c r="B18" s="5" t="s">
        <v>15</v>
      </c>
      <c r="C18" s="83">
        <v>7698.8</v>
      </c>
      <c r="D18" s="83">
        <v>8921.5</v>
      </c>
      <c r="E18" s="85">
        <f t="shared" si="0"/>
        <v>115.88169584870369</v>
      </c>
    </row>
    <row r="19" spans="1:5" ht="31.5" customHeight="1">
      <c r="A19" s="79" t="s">
        <v>116</v>
      </c>
      <c r="B19" s="4" t="s">
        <v>117</v>
      </c>
      <c r="C19" s="83">
        <v>0</v>
      </c>
      <c r="D19" s="83">
        <v>1.9</v>
      </c>
      <c r="E19" s="85"/>
    </row>
    <row r="20" spans="1:5" ht="29.25" customHeight="1">
      <c r="A20" s="79" t="s">
        <v>16</v>
      </c>
      <c r="B20" s="4" t="s">
        <v>68</v>
      </c>
      <c r="C20" s="83">
        <v>34952.8</v>
      </c>
      <c r="D20" s="83">
        <v>15108.9</v>
      </c>
      <c r="E20" s="85">
        <f t="shared" si="0"/>
        <v>43.2265798448193</v>
      </c>
    </row>
    <row r="21" spans="1:5" ht="13.5" customHeight="1">
      <c r="A21" s="10" t="s">
        <v>17</v>
      </c>
      <c r="B21" s="4" t="s">
        <v>18</v>
      </c>
      <c r="C21" s="83">
        <v>4341</v>
      </c>
      <c r="D21" s="83">
        <v>8753</v>
      </c>
      <c r="E21" s="85">
        <f t="shared" si="0"/>
        <v>201.63556784151115</v>
      </c>
    </row>
    <row r="22" spans="1:5" ht="30">
      <c r="A22" s="12" t="s">
        <v>19</v>
      </c>
      <c r="B22" s="6" t="s">
        <v>20</v>
      </c>
      <c r="C22" s="83">
        <v>2061.5</v>
      </c>
      <c r="D22" s="83">
        <v>2470.9</v>
      </c>
      <c r="E22" s="85">
        <f t="shared" si="0"/>
        <v>119.85932573368908</v>
      </c>
    </row>
    <row r="23" spans="1:5" ht="30">
      <c r="A23" s="12" t="s">
        <v>21</v>
      </c>
      <c r="B23" s="4" t="s">
        <v>22</v>
      </c>
      <c r="C23" s="83">
        <v>17674.8</v>
      </c>
      <c r="D23" s="83">
        <v>13493.6</v>
      </c>
      <c r="E23" s="85">
        <f t="shared" si="0"/>
        <v>76.34372100391519</v>
      </c>
    </row>
    <row r="24" spans="1:5" ht="15">
      <c r="A24" s="12" t="s">
        <v>23</v>
      </c>
      <c r="B24" s="4" t="s">
        <v>24</v>
      </c>
      <c r="C24" s="83">
        <v>3904.6</v>
      </c>
      <c r="D24" s="83">
        <v>4201.9</v>
      </c>
      <c r="E24" s="85">
        <f t="shared" si="0"/>
        <v>107.61409619423243</v>
      </c>
    </row>
    <row r="25" spans="1:5" ht="15.75" thickBot="1">
      <c r="A25" s="12" t="s">
        <v>114</v>
      </c>
      <c r="B25" s="78" t="s">
        <v>115</v>
      </c>
      <c r="C25" s="87">
        <v>0</v>
      </c>
      <c r="D25" s="87">
        <v>1.4</v>
      </c>
      <c r="E25" s="85"/>
    </row>
    <row r="26" spans="1:5" ht="15" thickBot="1">
      <c r="A26" s="17" t="s">
        <v>25</v>
      </c>
      <c r="B26" s="18" t="s">
        <v>26</v>
      </c>
      <c r="C26" s="88">
        <f>C27+C33+C34</f>
        <v>920837.6</v>
      </c>
      <c r="D26" s="88">
        <f>D27+D32+D33+D34+D35</f>
        <v>-1079</v>
      </c>
      <c r="E26" s="89">
        <f t="shared" si="0"/>
        <v>-0.11717592765543024</v>
      </c>
    </row>
    <row r="27" spans="1:5" ht="30">
      <c r="A27" s="62" t="s">
        <v>27</v>
      </c>
      <c r="B27" s="63" t="s">
        <v>28</v>
      </c>
      <c r="C27" s="90">
        <f>C28+C29+C30+C31</f>
        <v>925922.6</v>
      </c>
      <c r="D27" s="90">
        <v>6</v>
      </c>
      <c r="E27" s="82">
        <f t="shared" si="0"/>
        <v>0.0006480023276243609</v>
      </c>
    </row>
    <row r="28" spans="1:5" ht="30">
      <c r="A28" s="65" t="s">
        <v>105</v>
      </c>
      <c r="B28" s="66" t="s">
        <v>106</v>
      </c>
      <c r="C28" s="80">
        <v>177387</v>
      </c>
      <c r="D28" s="80">
        <v>162602</v>
      </c>
      <c r="E28" s="85">
        <f t="shared" si="0"/>
        <v>91.66511638395147</v>
      </c>
    </row>
    <row r="29" spans="1:5" ht="31.5" customHeight="1">
      <c r="A29" s="12" t="s">
        <v>98</v>
      </c>
      <c r="B29" s="4" t="s">
        <v>90</v>
      </c>
      <c r="C29" s="84">
        <v>62596.5</v>
      </c>
      <c r="D29" s="84">
        <v>52926.4</v>
      </c>
      <c r="E29" s="85">
        <f t="shared" si="0"/>
        <v>84.55169218726287</v>
      </c>
    </row>
    <row r="30" spans="1:5" ht="30">
      <c r="A30" s="12" t="s">
        <v>97</v>
      </c>
      <c r="B30" s="5" t="s">
        <v>91</v>
      </c>
      <c r="C30" s="84">
        <v>623164.6</v>
      </c>
      <c r="D30" s="84">
        <v>599004.8</v>
      </c>
      <c r="E30" s="85">
        <f t="shared" si="0"/>
        <v>96.12304678410808</v>
      </c>
    </row>
    <row r="31" spans="1:5" ht="15">
      <c r="A31" s="19" t="s">
        <v>118</v>
      </c>
      <c r="B31" s="16" t="s">
        <v>108</v>
      </c>
      <c r="C31" s="91">
        <v>62774.5</v>
      </c>
      <c r="D31" s="91">
        <v>139551.6</v>
      </c>
      <c r="E31" s="85">
        <f t="shared" si="0"/>
        <v>222.30619120821356</v>
      </c>
    </row>
    <row r="32" spans="1:5" ht="15">
      <c r="A32" s="19" t="s">
        <v>121</v>
      </c>
      <c r="B32" s="16" t="s">
        <v>122</v>
      </c>
      <c r="C32" s="91">
        <v>0</v>
      </c>
      <c r="D32" s="91">
        <v>4000</v>
      </c>
      <c r="E32" s="92"/>
    </row>
    <row r="33" spans="1:5" ht="57" customHeight="1">
      <c r="A33" s="19" t="s">
        <v>111</v>
      </c>
      <c r="B33" s="16" t="s">
        <v>112</v>
      </c>
      <c r="C33" s="91">
        <v>178</v>
      </c>
      <c r="D33" s="91">
        <v>178</v>
      </c>
      <c r="E33" s="92">
        <v>0</v>
      </c>
    </row>
    <row r="34" spans="1:5" ht="60.75" thickBot="1">
      <c r="A34" s="19" t="s">
        <v>99</v>
      </c>
      <c r="B34" s="64" t="s">
        <v>69</v>
      </c>
      <c r="C34" s="91">
        <v>-5263</v>
      </c>
      <c r="D34" s="91">
        <v>-5263</v>
      </c>
      <c r="E34" s="92">
        <v>0</v>
      </c>
    </row>
    <row r="35" spans="1:5" ht="29.25" thickBot="1">
      <c r="A35" s="20" t="s">
        <v>29</v>
      </c>
      <c r="B35" s="21" t="s">
        <v>30</v>
      </c>
      <c r="C35" s="88">
        <v>0</v>
      </c>
      <c r="D35" s="88">
        <v>0</v>
      </c>
      <c r="E35" s="89">
        <v>0</v>
      </c>
    </row>
    <row r="36" spans="1:5" ht="15.75" customHeight="1" thickBot="1">
      <c r="A36" s="123" t="s">
        <v>31</v>
      </c>
      <c r="B36" s="124"/>
      <c r="C36" s="88">
        <f>C9+C26</f>
        <v>1440727.2</v>
      </c>
      <c r="D36" s="88">
        <f>D9+D26</f>
        <v>467790.90000000014</v>
      </c>
      <c r="E36" s="89">
        <f t="shared" si="0"/>
        <v>32.46908228011522</v>
      </c>
    </row>
    <row r="37" spans="1:5" ht="15">
      <c r="A37" s="1"/>
      <c r="B37" s="69"/>
      <c r="C37" s="1"/>
      <c r="D37" s="1"/>
      <c r="E37" s="1"/>
    </row>
    <row r="38" spans="1:5" ht="15">
      <c r="A38" s="1" t="s">
        <v>100</v>
      </c>
      <c r="B38" s="69"/>
      <c r="C38" s="1"/>
      <c r="D38" s="1"/>
      <c r="E38" s="1"/>
    </row>
    <row r="39" spans="1:7" ht="15">
      <c r="A39" s="108" t="s">
        <v>102</v>
      </c>
      <c r="B39" s="108"/>
      <c r="C39" s="1"/>
      <c r="D39" s="60" t="s">
        <v>101</v>
      </c>
      <c r="E39" s="1"/>
      <c r="G39" s="1"/>
    </row>
    <row r="40" spans="1:5" ht="15">
      <c r="A40" s="1"/>
      <c r="B40" s="69"/>
      <c r="C40" s="1"/>
      <c r="D40" s="1"/>
      <c r="E40" s="1"/>
    </row>
    <row r="41" spans="1:5" ht="15">
      <c r="A41" s="1" t="s">
        <v>85</v>
      </c>
      <c r="B41" s="69" t="s">
        <v>119</v>
      </c>
      <c r="C41" s="1"/>
      <c r="D41" s="1"/>
      <c r="E41" s="1"/>
    </row>
  </sheetData>
  <sheetProtection/>
  <mergeCells count="11">
    <mergeCell ref="B2:E2"/>
    <mergeCell ref="D6:D8"/>
    <mergeCell ref="E6:E8"/>
    <mergeCell ref="A36:B36"/>
    <mergeCell ref="A3:E3"/>
    <mergeCell ref="A4:E4"/>
    <mergeCell ref="A39:B39"/>
    <mergeCell ref="D5:E5"/>
    <mergeCell ref="A6:A8"/>
    <mergeCell ref="B6:B8"/>
    <mergeCell ref="C6:C8"/>
  </mergeCells>
  <printOptions/>
  <pageMargins left="0.57" right="0.23" top="0.46" bottom="0.58" header="0.21" footer="0.3"/>
  <pageSetup fitToHeight="1" fitToWidth="1" horizontalDpi="600" verticalDpi="600" orientation="portrait" paperSize="9" scale="87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="96" zoomScaleSheetLayoutView="96" workbookViewId="0" topLeftCell="A28">
      <selection activeCell="B52" sqref="B52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3.28125" style="77" customWidth="1"/>
    <col min="4" max="4" width="12.7109375" style="77" customWidth="1"/>
    <col min="5" max="5" width="8.8515625" style="0" customWidth="1"/>
  </cols>
  <sheetData>
    <row r="1" spans="1:5" ht="15">
      <c r="A1" s="1"/>
      <c r="B1" s="1"/>
      <c r="C1" s="60"/>
      <c r="D1" s="60"/>
      <c r="E1" s="1"/>
    </row>
    <row r="2" spans="1:5" ht="18" customHeight="1">
      <c r="A2" s="1"/>
      <c r="B2" s="125"/>
      <c r="C2" s="125"/>
      <c r="D2" s="125"/>
      <c r="E2" s="125"/>
    </row>
    <row r="3" spans="1:5" ht="15">
      <c r="A3" s="126" t="s">
        <v>76</v>
      </c>
      <c r="B3" s="126"/>
      <c r="C3" s="126"/>
      <c r="D3" s="126"/>
      <c r="E3" s="126"/>
    </row>
    <row r="4" spans="1:5" ht="15">
      <c r="A4" s="126" t="s">
        <v>123</v>
      </c>
      <c r="B4" s="126"/>
      <c r="C4" s="126"/>
      <c r="D4" s="126"/>
      <c r="E4" s="126"/>
    </row>
    <row r="5" spans="1:5" ht="15.75" thickBot="1">
      <c r="A5" s="93"/>
      <c r="B5" s="93"/>
      <c r="C5" s="93"/>
      <c r="D5" s="127" t="s">
        <v>32</v>
      </c>
      <c r="E5" s="127"/>
    </row>
    <row r="6" spans="1:5" ht="91.5" customHeight="1" thickBot="1">
      <c r="A6" s="29" t="s">
        <v>33</v>
      </c>
      <c r="B6" s="30" t="s">
        <v>34</v>
      </c>
      <c r="C6" s="30" t="s">
        <v>92</v>
      </c>
      <c r="D6" s="30" t="s">
        <v>35</v>
      </c>
      <c r="E6" s="94" t="s">
        <v>107</v>
      </c>
    </row>
    <row r="7" spans="1:5" ht="15" thickBot="1">
      <c r="A7" s="31">
        <v>100</v>
      </c>
      <c r="B7" s="32" t="s">
        <v>36</v>
      </c>
      <c r="C7" s="128">
        <f>C8+C9+C10+C12+C13+C14+C15+C11</f>
        <v>135645.40000000002</v>
      </c>
      <c r="D7" s="128">
        <f>D8+D9+D10+D12+D13+D14+D15+D11</f>
        <v>115243.1</v>
      </c>
      <c r="E7" s="68">
        <f aca="true" t="shared" si="0" ref="E7:E12">D7/C7%</f>
        <v>84.9590918674721</v>
      </c>
    </row>
    <row r="8" spans="1:5" ht="15">
      <c r="A8" s="33">
        <v>102</v>
      </c>
      <c r="B8" s="34" t="s">
        <v>64</v>
      </c>
      <c r="C8" s="129">
        <v>3192.7</v>
      </c>
      <c r="D8" s="129">
        <v>2678.2</v>
      </c>
      <c r="E8" s="95">
        <f t="shared" si="0"/>
        <v>83.88511291383467</v>
      </c>
    </row>
    <row r="9" spans="1:5" ht="30">
      <c r="A9" s="23">
        <v>103</v>
      </c>
      <c r="B9" s="8" t="s">
        <v>37</v>
      </c>
      <c r="C9" s="130">
        <v>6639</v>
      </c>
      <c r="D9" s="130">
        <v>5345.4</v>
      </c>
      <c r="E9" s="95">
        <f t="shared" si="0"/>
        <v>80.51513782196113</v>
      </c>
    </row>
    <row r="10" spans="1:5" ht="30">
      <c r="A10" s="23">
        <v>104</v>
      </c>
      <c r="B10" s="8" t="s">
        <v>65</v>
      </c>
      <c r="C10" s="130">
        <v>53310.6</v>
      </c>
      <c r="D10" s="130">
        <v>47694.2</v>
      </c>
      <c r="E10" s="96">
        <f t="shared" si="0"/>
        <v>89.4647593536745</v>
      </c>
    </row>
    <row r="11" spans="1:5" ht="15">
      <c r="A11" s="23">
        <v>105</v>
      </c>
      <c r="B11" s="8" t="s">
        <v>86</v>
      </c>
      <c r="C11" s="130">
        <v>42.7</v>
      </c>
      <c r="D11" s="130">
        <v>0</v>
      </c>
      <c r="E11" s="96">
        <f t="shared" si="0"/>
        <v>0</v>
      </c>
    </row>
    <row r="12" spans="1:5" ht="45" customHeight="1">
      <c r="A12" s="23">
        <v>106</v>
      </c>
      <c r="B12" s="35" t="s">
        <v>79</v>
      </c>
      <c r="C12" s="130">
        <v>22671</v>
      </c>
      <c r="D12" s="130">
        <v>20413.9</v>
      </c>
      <c r="E12" s="96">
        <f t="shared" si="0"/>
        <v>90.04410921441489</v>
      </c>
    </row>
    <row r="13" spans="1:5" ht="21" customHeight="1">
      <c r="A13" s="36">
        <v>107</v>
      </c>
      <c r="B13" s="7" t="s">
        <v>84</v>
      </c>
      <c r="C13" s="131">
        <v>0</v>
      </c>
      <c r="D13" s="131">
        <v>0</v>
      </c>
      <c r="E13" s="96">
        <v>0</v>
      </c>
    </row>
    <row r="14" spans="1:5" ht="15">
      <c r="A14" s="23">
        <v>111</v>
      </c>
      <c r="B14" s="7" t="s">
        <v>80</v>
      </c>
      <c r="C14" s="130">
        <v>213.9</v>
      </c>
      <c r="D14" s="130">
        <v>0</v>
      </c>
      <c r="E14" s="96">
        <f aca="true" t="shared" si="1" ref="E14:E22">D14/C14%</f>
        <v>0</v>
      </c>
    </row>
    <row r="15" spans="1:5" ht="15.75" thickBot="1">
      <c r="A15" s="24">
        <v>113</v>
      </c>
      <c r="B15" s="37" t="s">
        <v>39</v>
      </c>
      <c r="C15" s="132">
        <v>49575.5</v>
      </c>
      <c r="D15" s="132">
        <v>39111.4</v>
      </c>
      <c r="E15" s="97">
        <f t="shared" si="1"/>
        <v>78.89259815836452</v>
      </c>
    </row>
    <row r="16" spans="1:5" ht="29.25" thickBot="1">
      <c r="A16" s="31">
        <v>300</v>
      </c>
      <c r="B16" s="39" t="s">
        <v>87</v>
      </c>
      <c r="C16" s="133">
        <f>C17+C18</f>
        <v>15097.6</v>
      </c>
      <c r="D16" s="133">
        <f>D17+D18</f>
        <v>12016.3</v>
      </c>
      <c r="E16" s="98">
        <f t="shared" si="1"/>
        <v>79.59079588808817</v>
      </c>
    </row>
    <row r="17" spans="1:5" ht="28.5" customHeight="1">
      <c r="A17" s="40">
        <v>310</v>
      </c>
      <c r="B17" s="35" t="s">
        <v>110</v>
      </c>
      <c r="C17" s="134">
        <v>14457.6</v>
      </c>
      <c r="D17" s="134">
        <v>11751.8</v>
      </c>
      <c r="E17" s="99">
        <f t="shared" si="1"/>
        <v>81.28458388667552</v>
      </c>
    </row>
    <row r="18" spans="1:5" ht="30.75" thickBot="1">
      <c r="A18" s="41">
        <v>314</v>
      </c>
      <c r="B18" s="42" t="s">
        <v>70</v>
      </c>
      <c r="C18" s="135">
        <v>640</v>
      </c>
      <c r="D18" s="135">
        <v>264.5</v>
      </c>
      <c r="E18" s="100">
        <f t="shared" si="1"/>
        <v>41.328125</v>
      </c>
    </row>
    <row r="19" spans="1:5" ht="15" thickBot="1">
      <c r="A19" s="38">
        <v>400</v>
      </c>
      <c r="B19" s="43" t="s">
        <v>40</v>
      </c>
      <c r="C19" s="128">
        <f>C20+C21+C22+C23+C24+C25+C26</f>
        <v>120581.5</v>
      </c>
      <c r="D19" s="128">
        <f>D20+D21+D22+D23+D24+D25+D26</f>
        <v>80490.90000000001</v>
      </c>
      <c r="E19" s="68">
        <f t="shared" si="1"/>
        <v>66.75227957854231</v>
      </c>
    </row>
    <row r="20" spans="1:5" ht="15">
      <c r="A20" s="22">
        <v>405</v>
      </c>
      <c r="B20" s="34" t="s">
        <v>41</v>
      </c>
      <c r="C20" s="130">
        <v>1021.4</v>
      </c>
      <c r="D20" s="136">
        <v>144.3</v>
      </c>
      <c r="E20" s="101">
        <f t="shared" si="1"/>
        <v>14.127667906794596</v>
      </c>
    </row>
    <row r="21" spans="1:5" ht="15">
      <c r="A21" s="23">
        <v>406</v>
      </c>
      <c r="B21" s="8" t="s">
        <v>42</v>
      </c>
      <c r="C21" s="130">
        <v>1061</v>
      </c>
      <c r="D21" s="137">
        <v>927.2</v>
      </c>
      <c r="E21" s="96">
        <f t="shared" si="1"/>
        <v>87.38925541941566</v>
      </c>
    </row>
    <row r="22" spans="1:5" ht="15">
      <c r="A22" s="23">
        <v>407</v>
      </c>
      <c r="B22" s="8" t="s">
        <v>43</v>
      </c>
      <c r="C22" s="130">
        <v>588.7</v>
      </c>
      <c r="D22" s="130">
        <v>558.8</v>
      </c>
      <c r="E22" s="96">
        <f t="shared" si="1"/>
        <v>94.92101240020382</v>
      </c>
    </row>
    <row r="23" spans="1:5" ht="15">
      <c r="A23" s="23">
        <v>408</v>
      </c>
      <c r="B23" s="44" t="s">
        <v>44</v>
      </c>
      <c r="C23" s="138">
        <v>0.1</v>
      </c>
      <c r="D23" s="130">
        <v>0</v>
      </c>
      <c r="E23" s="95">
        <v>0</v>
      </c>
    </row>
    <row r="24" spans="1:5" ht="15">
      <c r="A24" s="23">
        <v>409</v>
      </c>
      <c r="B24" s="8" t="s">
        <v>71</v>
      </c>
      <c r="C24" s="130">
        <v>113664.3</v>
      </c>
      <c r="D24" s="130">
        <v>76369</v>
      </c>
      <c r="E24" s="96">
        <f aca="true" t="shared" si="2" ref="E24:E30">D24/C24%</f>
        <v>67.18820245230913</v>
      </c>
    </row>
    <row r="25" spans="1:5" ht="15">
      <c r="A25" s="23">
        <v>410</v>
      </c>
      <c r="B25" s="8" t="s">
        <v>72</v>
      </c>
      <c r="C25" s="130">
        <v>487</v>
      </c>
      <c r="D25" s="130">
        <v>119.8</v>
      </c>
      <c r="E25" s="96">
        <f t="shared" si="2"/>
        <v>24.599589322381927</v>
      </c>
    </row>
    <row r="26" spans="1:5" ht="15.75" thickBot="1">
      <c r="A26" s="24">
        <v>412</v>
      </c>
      <c r="B26" s="45" t="s">
        <v>45</v>
      </c>
      <c r="C26" s="132">
        <v>3759</v>
      </c>
      <c r="D26" s="132">
        <v>2371.8</v>
      </c>
      <c r="E26" s="102">
        <f t="shared" si="2"/>
        <v>63.09656823623304</v>
      </c>
    </row>
    <row r="27" spans="1:5" ht="15" thickBot="1">
      <c r="A27" s="31">
        <v>500</v>
      </c>
      <c r="B27" s="32" t="s">
        <v>46</v>
      </c>
      <c r="C27" s="128">
        <f>C28+C29+C30+C31</f>
        <v>125990.9</v>
      </c>
      <c r="D27" s="128">
        <f>D28+D29+D30+D31</f>
        <v>87521.9</v>
      </c>
      <c r="E27" s="68">
        <f t="shared" si="2"/>
        <v>69.46684244655765</v>
      </c>
    </row>
    <row r="28" spans="1:8" ht="15">
      <c r="A28" s="27">
        <v>501</v>
      </c>
      <c r="B28" s="47" t="s">
        <v>47</v>
      </c>
      <c r="C28" s="139">
        <v>57243.7</v>
      </c>
      <c r="D28" s="139">
        <v>45058.6</v>
      </c>
      <c r="E28" s="101">
        <f t="shared" si="2"/>
        <v>78.71364010362711</v>
      </c>
      <c r="H28" s="26"/>
    </row>
    <row r="29" spans="1:5" ht="15">
      <c r="A29" s="23">
        <v>502</v>
      </c>
      <c r="B29" s="44" t="s">
        <v>48</v>
      </c>
      <c r="C29" s="130">
        <v>5392.9</v>
      </c>
      <c r="D29" s="130">
        <v>0</v>
      </c>
      <c r="E29" s="96">
        <f t="shared" si="2"/>
        <v>0</v>
      </c>
    </row>
    <row r="30" spans="1:5" ht="15">
      <c r="A30" s="23">
        <v>503</v>
      </c>
      <c r="B30" s="44" t="s">
        <v>49</v>
      </c>
      <c r="C30" s="130">
        <v>63354.3</v>
      </c>
      <c r="D30" s="130">
        <v>42463.3</v>
      </c>
      <c r="E30" s="96">
        <f t="shared" si="2"/>
        <v>67.02512694481669</v>
      </c>
    </row>
    <row r="31" spans="1:5" ht="15.75" thickBot="1">
      <c r="A31" s="24">
        <v>505</v>
      </c>
      <c r="B31" s="45" t="s">
        <v>50</v>
      </c>
      <c r="C31" s="132">
        <v>0</v>
      </c>
      <c r="D31" s="132">
        <v>0</v>
      </c>
      <c r="E31" s="97">
        <v>0</v>
      </c>
    </row>
    <row r="32" spans="1:8" ht="15" thickBot="1">
      <c r="A32" s="31">
        <v>600</v>
      </c>
      <c r="B32" s="32" t="s">
        <v>51</v>
      </c>
      <c r="C32" s="128">
        <v>6761.9</v>
      </c>
      <c r="D32" s="128">
        <v>2634.3</v>
      </c>
      <c r="E32" s="68">
        <f aca="true" t="shared" si="3" ref="E32:E38">D32/C32%</f>
        <v>38.95798518167971</v>
      </c>
      <c r="H32" s="3"/>
    </row>
    <row r="33" spans="1:5" ht="15" thickBot="1">
      <c r="A33" s="31">
        <v>700</v>
      </c>
      <c r="B33" s="32" t="s">
        <v>52</v>
      </c>
      <c r="C33" s="128">
        <f>C34+C35+C37+C38+C36</f>
        <v>976279.3</v>
      </c>
      <c r="D33" s="128">
        <f>D34+D35+D37+D38+D36</f>
        <v>877069.3999999999</v>
      </c>
      <c r="E33" s="68">
        <f t="shared" si="3"/>
        <v>89.83795928070992</v>
      </c>
    </row>
    <row r="34" spans="1:5" ht="15">
      <c r="A34" s="22">
        <v>701</v>
      </c>
      <c r="B34" s="46" t="s">
        <v>53</v>
      </c>
      <c r="C34" s="136">
        <v>373699.6</v>
      </c>
      <c r="D34" s="136">
        <v>349326.6</v>
      </c>
      <c r="E34" s="95">
        <f t="shared" si="3"/>
        <v>93.47791648693229</v>
      </c>
    </row>
    <row r="35" spans="1:5" ht="15">
      <c r="A35" s="23">
        <v>702</v>
      </c>
      <c r="B35" s="44" t="s">
        <v>54</v>
      </c>
      <c r="C35" s="130">
        <v>449580.4</v>
      </c>
      <c r="D35" s="130">
        <v>399400.3</v>
      </c>
      <c r="E35" s="96">
        <f t="shared" si="3"/>
        <v>88.83845914990955</v>
      </c>
    </row>
    <row r="36" spans="1:5" ht="15">
      <c r="A36" s="23">
        <v>703</v>
      </c>
      <c r="B36" s="44" t="s">
        <v>94</v>
      </c>
      <c r="C36" s="130">
        <v>84869.6</v>
      </c>
      <c r="D36" s="130">
        <v>70977.9</v>
      </c>
      <c r="E36" s="96">
        <f t="shared" si="3"/>
        <v>83.63171265093743</v>
      </c>
    </row>
    <row r="37" spans="1:5" ht="15">
      <c r="A37" s="23">
        <v>707</v>
      </c>
      <c r="B37" s="44" t="s">
        <v>55</v>
      </c>
      <c r="C37" s="130">
        <v>28606.3</v>
      </c>
      <c r="D37" s="130">
        <v>23409.4</v>
      </c>
      <c r="E37" s="96">
        <f t="shared" si="3"/>
        <v>81.83302279567788</v>
      </c>
    </row>
    <row r="38" spans="1:5" ht="15.75" thickBot="1">
      <c r="A38" s="54">
        <v>709</v>
      </c>
      <c r="B38" s="55" t="s">
        <v>56</v>
      </c>
      <c r="C38" s="140">
        <v>39523.4</v>
      </c>
      <c r="D38" s="140">
        <v>33955.2</v>
      </c>
      <c r="E38" s="103">
        <f t="shared" si="3"/>
        <v>85.91163715672234</v>
      </c>
    </row>
    <row r="39" spans="1:5" ht="15" thickBot="1">
      <c r="A39" s="38">
        <v>800</v>
      </c>
      <c r="B39" s="43" t="s">
        <v>57</v>
      </c>
      <c r="C39" s="128">
        <f>C40</f>
        <v>66889.8</v>
      </c>
      <c r="D39" s="128">
        <f>D40</f>
        <v>59921.9</v>
      </c>
      <c r="E39" s="68">
        <f>E40</f>
        <v>89.58301564663073</v>
      </c>
    </row>
    <row r="40" spans="1:5" ht="15.75" thickBot="1">
      <c r="A40" s="74">
        <v>801</v>
      </c>
      <c r="B40" s="75" t="s">
        <v>58</v>
      </c>
      <c r="C40" s="141">
        <v>66889.8</v>
      </c>
      <c r="D40" s="141">
        <v>59921.9</v>
      </c>
      <c r="E40" s="104">
        <f aca="true" t="shared" si="4" ref="E40:E48">D40/C40%</f>
        <v>89.58301564663073</v>
      </c>
    </row>
    <row r="41" spans="1:5" ht="16.5" thickBot="1">
      <c r="A41" s="38">
        <v>900</v>
      </c>
      <c r="B41" s="52" t="s">
        <v>95</v>
      </c>
      <c r="C41" s="128">
        <f>C42</f>
        <v>210</v>
      </c>
      <c r="D41" s="128">
        <f>D42</f>
        <v>127</v>
      </c>
      <c r="E41" s="68">
        <f t="shared" si="4"/>
        <v>60.476190476190474</v>
      </c>
    </row>
    <row r="42" spans="1:5" ht="16.5" thickBot="1">
      <c r="A42" s="28">
        <v>909</v>
      </c>
      <c r="B42" s="53" t="s">
        <v>96</v>
      </c>
      <c r="C42" s="142">
        <v>210</v>
      </c>
      <c r="D42" s="142">
        <v>127</v>
      </c>
      <c r="E42" s="103">
        <f t="shared" si="4"/>
        <v>60.476190476190474</v>
      </c>
    </row>
    <row r="43" spans="1:5" ht="15" thickBot="1">
      <c r="A43" s="48">
        <v>1000</v>
      </c>
      <c r="B43" s="43" t="s">
        <v>60</v>
      </c>
      <c r="C43" s="128">
        <f>C44+C45+C47+C46</f>
        <v>154361.4</v>
      </c>
      <c r="D43" s="128">
        <f>D44+D45+D47+D46</f>
        <v>132074.2</v>
      </c>
      <c r="E43" s="68">
        <f t="shared" si="4"/>
        <v>85.56167539294151</v>
      </c>
    </row>
    <row r="44" spans="1:5" ht="13.5" customHeight="1">
      <c r="A44" s="49">
        <v>1001</v>
      </c>
      <c r="B44" s="46" t="s">
        <v>77</v>
      </c>
      <c r="C44" s="136">
        <v>13801.9</v>
      </c>
      <c r="D44" s="136">
        <v>11657.1</v>
      </c>
      <c r="E44" s="95">
        <f t="shared" si="4"/>
        <v>84.4601105644875</v>
      </c>
    </row>
    <row r="45" spans="1:5" ht="13.5" customHeight="1">
      <c r="A45" s="50">
        <v>1003</v>
      </c>
      <c r="B45" s="44" t="s">
        <v>61</v>
      </c>
      <c r="C45" s="130">
        <v>114013.4</v>
      </c>
      <c r="D45" s="130">
        <v>95390.4</v>
      </c>
      <c r="E45" s="96">
        <f t="shared" si="4"/>
        <v>83.66595505440588</v>
      </c>
    </row>
    <row r="46" spans="1:5" ht="13.5" customHeight="1">
      <c r="A46" s="51">
        <v>1004</v>
      </c>
      <c r="B46" s="45" t="s">
        <v>109</v>
      </c>
      <c r="C46" s="132">
        <v>495</v>
      </c>
      <c r="D46" s="132">
        <v>382.5</v>
      </c>
      <c r="E46" s="97">
        <f t="shared" si="4"/>
        <v>77.27272727272727</v>
      </c>
    </row>
    <row r="47" spans="1:5" ht="15.75" thickBot="1">
      <c r="A47" s="51">
        <v>1006</v>
      </c>
      <c r="B47" s="45" t="s">
        <v>62</v>
      </c>
      <c r="C47" s="132">
        <v>26051.1</v>
      </c>
      <c r="D47" s="132">
        <v>24644.2</v>
      </c>
      <c r="E47" s="97">
        <f t="shared" si="4"/>
        <v>94.59946029150402</v>
      </c>
    </row>
    <row r="48" spans="1:5" ht="15" thickBot="1">
      <c r="A48" s="48">
        <v>1100</v>
      </c>
      <c r="B48" s="43" t="s">
        <v>59</v>
      </c>
      <c r="C48" s="128">
        <f>C49+C50+C51</f>
        <v>931.3</v>
      </c>
      <c r="D48" s="128">
        <f>D49+D50+D51</f>
        <v>930.9000000000001</v>
      </c>
      <c r="E48" s="68">
        <f t="shared" si="4"/>
        <v>99.95704928594441</v>
      </c>
    </row>
    <row r="49" spans="1:5" ht="15">
      <c r="A49" s="49">
        <v>1101</v>
      </c>
      <c r="B49" s="46" t="s">
        <v>73</v>
      </c>
      <c r="C49" s="136">
        <v>0</v>
      </c>
      <c r="D49" s="136">
        <v>0</v>
      </c>
      <c r="E49" s="95">
        <v>0</v>
      </c>
    </row>
    <row r="50" spans="1:5" ht="15">
      <c r="A50" s="50">
        <v>1102</v>
      </c>
      <c r="B50" s="44" t="s">
        <v>74</v>
      </c>
      <c r="C50" s="130">
        <v>186.3</v>
      </c>
      <c r="D50" s="130">
        <v>186.3</v>
      </c>
      <c r="E50" s="97">
        <f>D50/C50%</f>
        <v>100</v>
      </c>
    </row>
    <row r="51" spans="1:5" ht="15.75" thickBot="1">
      <c r="A51" s="51">
        <v>1105</v>
      </c>
      <c r="B51" s="45" t="s">
        <v>78</v>
      </c>
      <c r="C51" s="132">
        <v>745</v>
      </c>
      <c r="D51" s="132">
        <v>744.6</v>
      </c>
      <c r="E51" s="97">
        <f>D51/C51%</f>
        <v>99.94630872483222</v>
      </c>
    </row>
    <row r="52" spans="1:5" ht="15" thickBot="1">
      <c r="A52" s="48">
        <v>1200</v>
      </c>
      <c r="B52" s="56" t="s">
        <v>75</v>
      </c>
      <c r="C52" s="143">
        <v>1715.6</v>
      </c>
      <c r="D52" s="144">
        <v>1432</v>
      </c>
      <c r="E52" s="59">
        <f>D52/C52%</f>
        <v>83.4693401725344</v>
      </c>
    </row>
    <row r="53" spans="1:5" ht="15" thickBot="1">
      <c r="A53" s="48">
        <v>1300</v>
      </c>
      <c r="B53" s="56" t="s">
        <v>38</v>
      </c>
      <c r="C53" s="143">
        <v>6</v>
      </c>
      <c r="D53" s="144">
        <v>4.2</v>
      </c>
      <c r="E53" s="59">
        <f>D53/C53%</f>
        <v>70</v>
      </c>
    </row>
    <row r="54" spans="1:5" ht="15.75" thickBot="1">
      <c r="A54" s="25"/>
      <c r="B54" s="57" t="s">
        <v>63</v>
      </c>
      <c r="C54" s="105">
        <f>C7+C16+C19+C27+C32+C33+C39+C43+C48+C52+C53+C41</f>
        <v>1604470.7000000002</v>
      </c>
      <c r="D54" s="106">
        <f>D7+D16+D19+D27+D32+D33+D39+D43+D48+D52+D53+D41</f>
        <v>1369466.0999999996</v>
      </c>
      <c r="E54" s="58">
        <f>D54/C54%</f>
        <v>85.35313857710206</v>
      </c>
    </row>
    <row r="55" spans="1:5" ht="15">
      <c r="A55" s="1"/>
      <c r="B55" s="1"/>
      <c r="C55" s="60"/>
      <c r="D55" s="76"/>
      <c r="E55" s="1"/>
    </row>
    <row r="56" spans="1:5" ht="15">
      <c r="A56" s="108"/>
      <c r="B56" s="108"/>
      <c r="C56" s="60"/>
      <c r="D56" s="60"/>
      <c r="E56" s="1"/>
    </row>
    <row r="57" spans="1:5" ht="15">
      <c r="A57" s="1" t="s">
        <v>100</v>
      </c>
      <c r="B57" s="1"/>
      <c r="C57" s="60"/>
      <c r="D57" s="60" t="s">
        <v>101</v>
      </c>
      <c r="E57" s="1"/>
    </row>
    <row r="58" spans="1:5" ht="15">
      <c r="A58" s="108" t="s">
        <v>102</v>
      </c>
      <c r="B58" s="108"/>
      <c r="C58" s="60"/>
      <c r="D58" s="60"/>
      <c r="E58" s="1"/>
    </row>
    <row r="59" spans="1:4" ht="15">
      <c r="A59" s="1"/>
      <c r="B59" s="1"/>
      <c r="C59" s="60"/>
      <c r="D59" s="60"/>
    </row>
    <row r="60" spans="1:4" ht="15">
      <c r="A60" s="1" t="s">
        <v>124</v>
      </c>
      <c r="B60" s="1"/>
      <c r="C60" s="60"/>
      <c r="D60" s="60"/>
    </row>
  </sheetData>
  <sheetProtection/>
  <mergeCells count="6">
    <mergeCell ref="A56:B56"/>
    <mergeCell ref="B2:E2"/>
    <mergeCell ref="A3:E3"/>
    <mergeCell ref="A4:E4"/>
    <mergeCell ref="D5:E5"/>
    <mergeCell ref="A58:B58"/>
  </mergeCells>
  <printOptions/>
  <pageMargins left="0.57" right="0.3" top="0.43" bottom="0.35" header="0.21" footer="0.1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Ксения</cp:lastModifiedBy>
  <cp:lastPrinted>2021-12-13T04:08:02Z</cp:lastPrinted>
  <dcterms:created xsi:type="dcterms:W3CDTF">1996-10-08T23:32:33Z</dcterms:created>
  <dcterms:modified xsi:type="dcterms:W3CDTF">2021-12-13T04:12:45Z</dcterms:modified>
  <cp:category/>
  <cp:version/>
  <cp:contentType/>
  <cp:contentStatus/>
</cp:coreProperties>
</file>