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035" windowHeight="114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<sst xmlns="http://schemas.openxmlformats.org/spreadsheetml/2006/main" count="35" uniqueCount="27">
  <si>
    <t>№ п/п</t>
  </si>
  <si>
    <t>Наименование
 ПС</t>
  </si>
  <si>
    <t>Напряжение ПС (кВ)</t>
  </si>
  <si>
    <t>Городской округ</t>
  </si>
  <si>
    <t>ПС "Речная"</t>
  </si>
  <si>
    <t>110/10/6</t>
  </si>
  <si>
    <t>110/6</t>
  </si>
  <si>
    <t>Итого:</t>
  </si>
  <si>
    <t>ПС "Центральная"</t>
  </si>
  <si>
    <t xml:space="preserve">Фактическая загрузка, МВА </t>
  </si>
  <si>
    <t>Текущий резерв мощности с учетом присоединенных потребителей, МВА</t>
  </si>
  <si>
    <t>Планируемый резерв на конец года с учетом присоединенных потребителей, закл. договоров и поданных заявок, МВА</t>
  </si>
  <si>
    <t>Предельно допустимая загрузка (разрешенная к потреблению мощность),
МВА</t>
  </si>
  <si>
    <t>Верхнесал-динский городской округ</t>
  </si>
  <si>
    <t>ПС "Апрельская" ОАО "Корпорация ВСМПО-АВИСМА"ф.48</t>
  </si>
  <si>
    <t xml:space="preserve"> ПС-14 ОАО "Корпорация ВСМПО-АВИСМА" ф.2</t>
  </si>
  <si>
    <t xml:space="preserve"> ПС-14 ОАО "Корпорация ВСМПО-АВИСМА" ф.6</t>
  </si>
  <si>
    <t>ПС-15 ОАО "Корпорация ВСМПО-АВИСМА" ф.14</t>
  </si>
  <si>
    <t xml:space="preserve"> </t>
  </si>
  <si>
    <t>ПС-15 ОАО "Корпорация ВСМПО-АВИСМА" ф.13</t>
  </si>
  <si>
    <t>ПС-1 ОАО "Корпорация ВСМПО-АВИСМА"ф.12</t>
  </si>
  <si>
    <t>6/0,4кВ</t>
  </si>
  <si>
    <t>ПС "Апрельская" ОАО "Корпорация ВСМПО-АВИСМА"ф.9, 63 10кВ</t>
  </si>
  <si>
    <t>ПС "Апрельская" ОАО "Корпорация ВСМПО-АВИСМА"ф.20 6кВ</t>
  </si>
  <si>
    <t xml:space="preserve">ПС "Котельная №3" ф.8 МУП ГУЖКХ </t>
  </si>
  <si>
    <t>Сведения об наличии объема свободной для технологического присоединения потребителей трансформаторной мощности по центрам питания, питающим сети МУП "Горэлектросети на 04.04.2018г.</t>
  </si>
  <si>
    <t>Мощность энергоустановок потребителей, заявленная на тех. присоединение в             1 квартале 2018 года, МВт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</si>
</sst>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8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52" applyFont="1" applyFill="1" applyBorder="1" applyAlignment="1">
      <alignment horizontal="center" vertical="center" wrapText="1"/>
      <protection/>
    </xf>
    <xf numFmtId="2" fontId="0" fillId="0" borderId="10" xfId="52" applyNumberFormat="1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52" applyFont="1" applyFill="1" applyBorder="1" applyAlignment="1">
      <alignment horizontal="center" vertical="center" wrapText="1"/>
      <protection/>
    </xf>
    <xf numFmtId="165" fontId="0" fillId="0" borderId="10" xfId="52" applyNumberFormat="1" applyFont="1" applyFill="1" applyBorder="1" applyAlignment="1">
      <alignment horizontal="right" vertical="center" wrapText="1"/>
      <protection/>
    </xf>
    <xf numFmtId="165" fontId="0" fillId="0" borderId="10" xfId="0" applyNumberFormat="1" applyFill="1" applyBorder="1" applyAlignment="1">
      <alignment/>
    </xf>
    <xf numFmtId="165" fontId="0" fillId="0" borderId="10" xfId="59" applyNumberFormat="1" applyFont="1" applyFill="1" applyBorder="1" applyAlignment="1">
      <alignment horizontal="right" vertical="center" wrapText="1"/>
    </xf>
    <xf numFmtId="165" fontId="0" fillId="0" borderId="10" xfId="59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52" applyFont="1" applyFill="1" applyBorder="1" applyAlignment="1">
      <alignment horizontal="center" vertical="center" wrapText="1"/>
      <protection/>
    </xf>
    <xf numFmtId="0" fontId="0" fillId="0" borderId="13" xfId="52" applyFont="1" applyFill="1" applyBorder="1" applyAlignment="1">
      <alignment horizontal="center" vertical="center" wrapText="1"/>
      <protection/>
    </xf>
    <xf numFmtId="0" fontId="0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пия Журнал учета обращений и поступивших заявок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30" zoomScaleNormal="130" zoomScalePageLayoutView="0" workbookViewId="0" topLeftCell="A1">
      <selection activeCell="H6" sqref="H6"/>
    </sheetView>
  </sheetViews>
  <sheetFormatPr defaultColWidth="9.00390625" defaultRowHeight="12.75"/>
  <cols>
    <col min="2" max="2" width="10.625" style="0" customWidth="1"/>
    <col min="3" max="3" width="20.875" style="0" customWidth="1"/>
    <col min="4" max="4" width="11.375" style="0" customWidth="1"/>
    <col min="5" max="5" width="16.00390625" style="0" customWidth="1"/>
    <col min="6" max="6" width="12.125" style="0" customWidth="1"/>
    <col min="7" max="7" width="17.25390625" style="0" customWidth="1"/>
    <col min="8" max="8" width="19.00390625" style="0" customWidth="1"/>
    <col min="9" max="9" width="21.375" style="0" customWidth="1"/>
  </cols>
  <sheetData>
    <row r="1" spans="1:9" ht="41.2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</row>
    <row r="2" spans="1:9" ht="88.5" customHeight="1">
      <c r="A2" s="5" t="s">
        <v>0</v>
      </c>
      <c r="B2" s="5" t="s">
        <v>3</v>
      </c>
      <c r="C2" s="5" t="s">
        <v>1</v>
      </c>
      <c r="D2" s="5" t="s">
        <v>2</v>
      </c>
      <c r="E2" s="6" t="s">
        <v>12</v>
      </c>
      <c r="F2" s="6" t="s">
        <v>9</v>
      </c>
      <c r="G2" s="5" t="s">
        <v>10</v>
      </c>
      <c r="H2" s="7" t="s">
        <v>26</v>
      </c>
      <c r="I2" s="7" t="s">
        <v>11</v>
      </c>
    </row>
    <row r="3" spans="1:12" ht="12.7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9">
        <v>8</v>
      </c>
      <c r="I3" s="9">
        <v>9</v>
      </c>
      <c r="L3" s="18"/>
    </row>
    <row r="4" spans="1:9" ht="12.75">
      <c r="A4" s="20">
        <v>1</v>
      </c>
      <c r="B4" s="20" t="s">
        <v>13</v>
      </c>
      <c r="C4" s="1" t="s">
        <v>8</v>
      </c>
      <c r="D4" s="1" t="s">
        <v>5</v>
      </c>
      <c r="E4" s="2">
        <v>15</v>
      </c>
      <c r="F4" s="13">
        <f>(539*6*1.73+96*10*1.73)/1000</f>
        <v>7.2556199999999995</v>
      </c>
      <c r="G4" s="15">
        <f>E4-F4</f>
        <v>7.7443800000000005</v>
      </c>
      <c r="H4" s="15">
        <v>0.003</v>
      </c>
      <c r="I4" s="15">
        <f>G4-(H4/0.89)</f>
        <v>7.741009213483147</v>
      </c>
    </row>
    <row r="5" spans="1:9" ht="12.75">
      <c r="A5" s="21"/>
      <c r="B5" s="21"/>
      <c r="C5" s="1" t="s">
        <v>4</v>
      </c>
      <c r="D5" s="1" t="s">
        <v>6</v>
      </c>
      <c r="E5" s="2">
        <v>10</v>
      </c>
      <c r="F5" s="13">
        <f>650*6*1.73/1000</f>
        <v>6.747</v>
      </c>
      <c r="G5" s="15">
        <f>E5-F5</f>
        <v>3.253</v>
      </c>
      <c r="H5" s="15">
        <v>0.32</v>
      </c>
      <c r="I5" s="15">
        <f aca="true" t="shared" si="0" ref="I5:I14">G5-(H5/0.89)</f>
        <v>2.8934494382022473</v>
      </c>
    </row>
    <row r="6" spans="1:9" ht="42" customHeight="1">
      <c r="A6" s="21"/>
      <c r="B6" s="21"/>
      <c r="C6" s="12" t="s">
        <v>22</v>
      </c>
      <c r="D6" s="12" t="s">
        <v>5</v>
      </c>
      <c r="E6" s="2">
        <v>3</v>
      </c>
      <c r="F6" s="13">
        <f>50*10*1.73/1000</f>
        <v>0.865</v>
      </c>
      <c r="G6" s="15">
        <f aca="true" t="shared" si="1" ref="G6:G13">E6-F6</f>
        <v>2.135</v>
      </c>
      <c r="H6" s="15">
        <v>0</v>
      </c>
      <c r="I6" s="15">
        <f>G6-(H6/0.89)</f>
        <v>2.135</v>
      </c>
    </row>
    <row r="7" spans="1:9" ht="39.75" customHeight="1">
      <c r="A7" s="21"/>
      <c r="B7" s="21"/>
      <c r="C7" s="12" t="s">
        <v>23</v>
      </c>
      <c r="D7" s="12" t="s">
        <v>5</v>
      </c>
      <c r="E7" s="2">
        <v>2.6</v>
      </c>
      <c r="F7" s="13">
        <f>240*6*1.73/1000</f>
        <v>2.4911999999999996</v>
      </c>
      <c r="G7" s="15">
        <f t="shared" si="1"/>
        <v>0.10880000000000045</v>
      </c>
      <c r="H7" s="15">
        <v>0</v>
      </c>
      <c r="I7" s="15">
        <f>G7-(H7/0.89)</f>
        <v>0.10880000000000045</v>
      </c>
    </row>
    <row r="8" spans="1:9" ht="41.25" customHeight="1">
      <c r="A8" s="21"/>
      <c r="B8" s="21"/>
      <c r="C8" s="12" t="s">
        <v>14</v>
      </c>
      <c r="D8" s="12" t="s">
        <v>5</v>
      </c>
      <c r="E8" s="2">
        <v>2.6</v>
      </c>
      <c r="F8" s="13">
        <f>200*6*1.73/1000</f>
        <v>2.076</v>
      </c>
      <c r="G8" s="15">
        <f t="shared" si="1"/>
        <v>0.524</v>
      </c>
      <c r="H8" s="15">
        <v>0.08</v>
      </c>
      <c r="I8" s="15">
        <f>G8-(H8/0.89)</f>
        <v>0.4341123595505618</v>
      </c>
    </row>
    <row r="9" spans="1:9" ht="39" customHeight="1">
      <c r="A9" s="21"/>
      <c r="B9" s="21"/>
      <c r="C9" s="12" t="s">
        <v>15</v>
      </c>
      <c r="D9" s="12" t="s">
        <v>21</v>
      </c>
      <c r="E9" s="2">
        <v>1.6</v>
      </c>
      <c r="F9" s="13">
        <f>120*6*1.73/1000</f>
        <v>1.2455999999999998</v>
      </c>
      <c r="G9" s="15">
        <f t="shared" si="1"/>
        <v>0.35440000000000027</v>
      </c>
      <c r="H9" s="15">
        <v>0.05</v>
      </c>
      <c r="I9" s="15">
        <f t="shared" si="0"/>
        <v>0.29822022471910137</v>
      </c>
    </row>
    <row r="10" spans="1:9" ht="41.25" customHeight="1">
      <c r="A10" s="21"/>
      <c r="B10" s="21"/>
      <c r="C10" s="12" t="s">
        <v>16</v>
      </c>
      <c r="D10" s="12" t="s">
        <v>21</v>
      </c>
      <c r="E10" s="2">
        <v>0.9</v>
      </c>
      <c r="F10" s="13">
        <f>80*6*1.73/1000</f>
        <v>0.8304</v>
      </c>
      <c r="G10" s="15">
        <f t="shared" si="1"/>
        <v>0.0696</v>
      </c>
      <c r="H10" s="15">
        <v>0</v>
      </c>
      <c r="I10" s="15">
        <f t="shared" si="0"/>
        <v>0.0696</v>
      </c>
    </row>
    <row r="11" spans="1:9" ht="39.75" customHeight="1">
      <c r="A11" s="21"/>
      <c r="B11" s="21"/>
      <c r="C11" s="12" t="s">
        <v>17</v>
      </c>
      <c r="D11" s="12" t="s">
        <v>21</v>
      </c>
      <c r="E11" s="2">
        <v>0.6</v>
      </c>
      <c r="F11" s="13">
        <f>50*6*1.73/1000</f>
        <v>0.519</v>
      </c>
      <c r="G11" s="15">
        <f t="shared" si="1"/>
        <v>0.08099999999999996</v>
      </c>
      <c r="H11" s="15">
        <v>0</v>
      </c>
      <c r="I11" s="15">
        <f t="shared" si="0"/>
        <v>0.08099999999999996</v>
      </c>
    </row>
    <row r="12" spans="1:9" ht="39" customHeight="1">
      <c r="A12" s="21"/>
      <c r="B12" s="21"/>
      <c r="C12" s="12" t="s">
        <v>19</v>
      </c>
      <c r="D12" s="12" t="s">
        <v>21</v>
      </c>
      <c r="E12" s="2">
        <v>0.3</v>
      </c>
      <c r="F12" s="13">
        <f>10*6*1.73/1000</f>
        <v>0.1038</v>
      </c>
      <c r="G12" s="15">
        <f t="shared" si="1"/>
        <v>0.19619999999999999</v>
      </c>
      <c r="H12" s="15">
        <v>0</v>
      </c>
      <c r="I12" s="15">
        <f t="shared" si="0"/>
        <v>0.19619999999999999</v>
      </c>
    </row>
    <row r="13" spans="1:9" ht="40.5" customHeight="1">
      <c r="A13" s="21"/>
      <c r="B13" s="21"/>
      <c r="C13" s="12" t="s">
        <v>20</v>
      </c>
      <c r="D13" s="12" t="s">
        <v>21</v>
      </c>
      <c r="E13" s="2">
        <v>1.4</v>
      </c>
      <c r="F13" s="13">
        <f>40*6*1.73/1000</f>
        <v>0.4152</v>
      </c>
      <c r="G13" s="15">
        <f t="shared" si="1"/>
        <v>0.9847999999999999</v>
      </c>
      <c r="H13" s="15">
        <v>0.015</v>
      </c>
      <c r="I13" s="15">
        <f t="shared" si="0"/>
        <v>0.9679460674157302</v>
      </c>
    </row>
    <row r="14" spans="1:9" ht="24.75" customHeight="1">
      <c r="A14" s="22"/>
      <c r="B14" s="22"/>
      <c r="C14" s="12" t="s">
        <v>24</v>
      </c>
      <c r="D14" s="12" t="s">
        <v>21</v>
      </c>
      <c r="E14" s="2">
        <v>0.3</v>
      </c>
      <c r="F14" s="13">
        <f>0.5*6*1.73/1000</f>
        <v>0.005189999999999999</v>
      </c>
      <c r="G14" s="16">
        <f>E14-F14</f>
        <v>0.29481</v>
      </c>
      <c r="H14" s="16">
        <v>0</v>
      </c>
      <c r="I14" s="15">
        <f t="shared" si="0"/>
        <v>0.29481</v>
      </c>
    </row>
    <row r="15" spans="1:9" ht="12.75">
      <c r="A15" s="3"/>
      <c r="B15" s="3"/>
      <c r="C15" s="3"/>
      <c r="D15" s="11" t="s">
        <v>7</v>
      </c>
      <c r="E15" s="4">
        <f>SUM(E4:E14)</f>
        <v>38.3</v>
      </c>
      <c r="F15" s="10">
        <f>SUM(F4:F14)</f>
        <v>22.554009999999998</v>
      </c>
      <c r="G15" s="10">
        <f>SUM(G4:G14)</f>
        <v>15.745989999999999</v>
      </c>
      <c r="H15" s="14">
        <f>SUM(H4:H14)</f>
        <v>0.468</v>
      </c>
      <c r="I15" s="14">
        <f>SUM(I4:I14)</f>
        <v>15.220147303370785</v>
      </c>
    </row>
    <row r="16" ht="12.75">
      <c r="I16" s="17"/>
    </row>
    <row r="17" ht="12.75">
      <c r="I17" s="17"/>
    </row>
    <row r="18" ht="12.75">
      <c r="I18" s="17"/>
    </row>
    <row r="19" ht="12.75">
      <c r="I19" s="17"/>
    </row>
    <row r="20" ht="12.75">
      <c r="I20" s="17"/>
    </row>
    <row r="21" ht="12.75">
      <c r="I21" s="17"/>
    </row>
    <row r="22" spans="3:9" ht="12.75">
      <c r="C22" t="s">
        <v>18</v>
      </c>
      <c r="I22" s="17"/>
    </row>
    <row r="23" ht="12.75">
      <c r="I23" s="17"/>
    </row>
    <row r="24" ht="12.75">
      <c r="I24" s="17"/>
    </row>
  </sheetData>
  <sheetProtection/>
  <mergeCells count="3">
    <mergeCell ref="A1:I1"/>
    <mergeCell ref="A4:A14"/>
    <mergeCell ref="B4:B14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Галина Вячеславовна</cp:lastModifiedBy>
  <cp:lastPrinted>2018-07-24T04:04:27Z</cp:lastPrinted>
  <dcterms:created xsi:type="dcterms:W3CDTF">2010-12-30T04:23:20Z</dcterms:created>
  <dcterms:modified xsi:type="dcterms:W3CDTF">2018-07-24T04:20:15Z</dcterms:modified>
  <cp:category/>
  <cp:version/>
  <cp:contentType/>
  <cp:contentStatus/>
</cp:coreProperties>
</file>