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\отчеты по МП ЖКХ\за 2017\"/>
    </mc:Choice>
  </mc:AlternateContent>
  <bookViews>
    <workbookView xWindow="0" yWindow="0" windowWidth="28800" windowHeight="12435" activeTab="2"/>
  </bookViews>
  <sheets>
    <sheet name="форма 3" sheetId="1" r:id="rId1"/>
    <sheet name="форма 2" sheetId="2" r:id="rId2"/>
    <sheet name="форма 1" sheetId="4" r:id="rId3"/>
  </sheets>
  <definedNames>
    <definedName name="_xlnm.Print_Titles" localSheetId="1">'форма 2'!$16:$16</definedName>
    <definedName name="_xlnm.Print_Area" localSheetId="2">'форма 1'!$A$1:$J$80</definedName>
    <definedName name="_xlnm.Print_Area" localSheetId="1">'форма 2'!$A$2:$H$148</definedName>
    <definedName name="_xlnm.Print_Area" localSheetId="0">'форма 3'!$A$1:$Q$25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4" l="1"/>
  <c r="H65" i="4"/>
  <c r="I45" i="4"/>
  <c r="I44" i="4"/>
  <c r="I43" i="4"/>
  <c r="H45" i="4"/>
  <c r="H44" i="4"/>
  <c r="H43" i="4"/>
  <c r="H46" i="4"/>
  <c r="H47" i="4"/>
  <c r="I47" i="4"/>
  <c r="I46" i="4"/>
  <c r="H79" i="4" l="1"/>
  <c r="F79" i="4"/>
  <c r="H77" i="4"/>
  <c r="I77" i="4"/>
  <c r="F73" i="2" l="1"/>
  <c r="I21" i="4"/>
  <c r="C16" i="1" l="1"/>
  <c r="C21" i="1"/>
  <c r="C20" i="1"/>
  <c r="C19" i="1"/>
  <c r="C18" i="1"/>
  <c r="L13" i="1"/>
  <c r="M13" i="1"/>
  <c r="C13" i="1" l="1"/>
  <c r="N20" i="1"/>
  <c r="M20" i="1"/>
  <c r="N21" i="1"/>
  <c r="P13" i="1"/>
  <c r="O13" i="1"/>
  <c r="J13" i="1"/>
  <c r="I13" i="1"/>
  <c r="G13" i="1"/>
  <c r="F13" i="1"/>
  <c r="E20" i="1"/>
  <c r="D21" i="1"/>
  <c r="E54" i="2"/>
  <c r="D20" i="1"/>
  <c r="D19" i="1"/>
  <c r="F60" i="2"/>
  <c r="F59" i="2"/>
  <c r="F57" i="2"/>
  <c r="F85" i="2"/>
  <c r="I79" i="4"/>
  <c r="I66" i="4"/>
  <c r="I64" i="4"/>
  <c r="I63" i="4"/>
  <c r="I62" i="4"/>
  <c r="I61" i="4"/>
  <c r="I60" i="4"/>
  <c r="I57" i="4"/>
  <c r="I54" i="4"/>
  <c r="I53" i="4"/>
  <c r="I52" i="4"/>
  <c r="I51" i="4"/>
  <c r="I39" i="4"/>
  <c r="I38" i="4"/>
  <c r="I37" i="4"/>
  <c r="I36" i="4"/>
  <c r="H32" i="4"/>
  <c r="I32" i="4"/>
  <c r="I31" i="4"/>
  <c r="H31" i="4"/>
  <c r="E21" i="1" l="1"/>
  <c r="D44" i="2" l="1"/>
  <c r="G55" i="2"/>
  <c r="D48" i="2"/>
  <c r="F47" i="2"/>
  <c r="F124" i="2"/>
  <c r="F138" i="2"/>
  <c r="F131" i="2" s="1"/>
  <c r="D46" i="2"/>
  <c r="D47" i="2"/>
  <c r="C44" i="2"/>
  <c r="C46" i="2"/>
  <c r="C47" i="2"/>
  <c r="C48" i="2"/>
  <c r="F53" i="2"/>
  <c r="F51" i="2"/>
  <c r="C50" i="2"/>
  <c r="D52" i="2"/>
  <c r="C52" i="2"/>
  <c r="D58" i="2"/>
  <c r="C58" i="2"/>
  <c r="F61" i="2"/>
  <c r="F48" i="2" s="1"/>
  <c r="E55" i="2"/>
  <c r="C56" i="2"/>
  <c r="D64" i="2"/>
  <c r="C64" i="2"/>
  <c r="D66" i="2"/>
  <c r="D65" i="2" s="1"/>
  <c r="C66" i="2"/>
  <c r="C65" i="2" s="1"/>
  <c r="D67" i="2"/>
  <c r="C67" i="2"/>
  <c r="D68" i="2"/>
  <c r="C68" i="2"/>
  <c r="F70" i="2"/>
  <c r="D71" i="2"/>
  <c r="D69" i="2" s="1"/>
  <c r="C71" i="2"/>
  <c r="C69" i="2" s="1"/>
  <c r="F80" i="2"/>
  <c r="F79" i="2"/>
  <c r="F78" i="2"/>
  <c r="F76" i="2"/>
  <c r="D77" i="2"/>
  <c r="D75" i="2" s="1"/>
  <c r="C77" i="2"/>
  <c r="C75" i="2" s="1"/>
  <c r="F84" i="2"/>
  <c r="F82" i="2"/>
  <c r="F86" i="2"/>
  <c r="D83" i="2"/>
  <c r="C83" i="2"/>
  <c r="C81" i="2" s="1"/>
  <c r="F145" i="2"/>
  <c r="D140" i="2"/>
  <c r="C140" i="2"/>
  <c r="D120" i="2"/>
  <c r="C120" i="2"/>
  <c r="D114" i="2"/>
  <c r="C114" i="2"/>
  <c r="D103" i="2"/>
  <c r="C103" i="2"/>
  <c r="C96" i="2" s="1"/>
  <c r="D95" i="2"/>
  <c r="C95" i="2"/>
  <c r="D97" i="2"/>
  <c r="C97" i="2"/>
  <c r="D98" i="2"/>
  <c r="D92" i="2" s="1"/>
  <c r="C98" i="2"/>
  <c r="C92" i="2" s="1"/>
  <c r="D99" i="2"/>
  <c r="C99" i="2"/>
  <c r="D109" i="2"/>
  <c r="C109" i="2"/>
  <c r="D110" i="2"/>
  <c r="C110" i="2"/>
  <c r="D111" i="2"/>
  <c r="C111" i="2"/>
  <c r="D113" i="2"/>
  <c r="C113" i="2"/>
  <c r="F119" i="2"/>
  <c r="F118" i="2"/>
  <c r="F106" i="2" s="1"/>
  <c r="F117" i="2"/>
  <c r="F116" i="2"/>
  <c r="F115" i="2"/>
  <c r="F109" i="2" s="1"/>
  <c r="F103" i="2" s="1"/>
  <c r="F123" i="2"/>
  <c r="F122" i="2"/>
  <c r="F121" i="2"/>
  <c r="E124" i="2"/>
  <c r="F143" i="2"/>
  <c r="F142" i="2"/>
  <c r="F141" i="2"/>
  <c r="F135" i="2" s="1"/>
  <c r="F128" i="2" s="1"/>
  <c r="D135" i="2"/>
  <c r="D128" i="2" s="1"/>
  <c r="C135" i="2"/>
  <c r="C128" i="2" s="1"/>
  <c r="F136" i="2"/>
  <c r="F129" i="2" s="1"/>
  <c r="D136" i="2"/>
  <c r="D129" i="2" s="1"/>
  <c r="C136" i="2"/>
  <c r="F137" i="2"/>
  <c r="F130" i="2" s="1"/>
  <c r="D137" i="2"/>
  <c r="D130" i="2" s="1"/>
  <c r="C137" i="2"/>
  <c r="C130" i="2" s="1"/>
  <c r="D138" i="2"/>
  <c r="C138" i="2"/>
  <c r="C131" i="2" s="1"/>
  <c r="F139" i="2"/>
  <c r="F132" i="2" s="1"/>
  <c r="D139" i="2"/>
  <c r="D132" i="2" s="1"/>
  <c r="C139" i="2"/>
  <c r="C132" i="2" s="1"/>
  <c r="E144" i="2"/>
  <c r="F83" i="2" l="1"/>
  <c r="F58" i="2"/>
  <c r="D28" i="2"/>
  <c r="C31" i="2"/>
  <c r="F56" i="2"/>
  <c r="F110" i="2"/>
  <c r="F104" i="2" s="1"/>
  <c r="C108" i="2"/>
  <c r="F69" i="2"/>
  <c r="C40" i="2"/>
  <c r="F28" i="2"/>
  <c r="C94" i="2"/>
  <c r="D24" i="2"/>
  <c r="D37" i="2"/>
  <c r="G48" i="2"/>
  <c r="D40" i="2"/>
  <c r="E40" i="2" s="1"/>
  <c r="G54" i="2"/>
  <c r="F67" i="2"/>
  <c r="D31" i="2"/>
  <c r="F127" i="2"/>
  <c r="C28" i="2"/>
  <c r="F111" i="2"/>
  <c r="F68" i="2"/>
  <c r="C30" i="2"/>
  <c r="F44" i="2"/>
  <c r="F24" i="2" s="1"/>
  <c r="F27" i="2"/>
  <c r="C24" i="2"/>
  <c r="E48" i="2"/>
  <c r="C27" i="2"/>
  <c r="C39" i="2"/>
  <c r="D26" i="2"/>
  <c r="G47" i="2"/>
  <c r="D27" i="2"/>
  <c r="E47" i="2"/>
  <c r="D34" i="2"/>
  <c r="G120" i="2"/>
  <c r="C34" i="2"/>
  <c r="G138" i="2"/>
  <c r="E140" i="2"/>
  <c r="G144" i="2"/>
  <c r="G140" i="2"/>
  <c r="C26" i="2"/>
  <c r="D45" i="2"/>
  <c r="D38" i="2" s="1"/>
  <c r="F52" i="2"/>
  <c r="F50" i="2" s="1"/>
  <c r="C45" i="2"/>
  <c r="D30" i="2"/>
  <c r="F64" i="2"/>
  <c r="F37" i="2" s="1"/>
  <c r="C37" i="2"/>
  <c r="D101" i="2"/>
  <c r="F46" i="2"/>
  <c r="F26" i="2" s="1"/>
  <c r="D41" i="2"/>
  <c r="E138" i="2"/>
  <c r="D56" i="2"/>
  <c r="C41" i="2"/>
  <c r="C134" i="2"/>
  <c r="C43" i="2"/>
  <c r="D39" i="2"/>
  <c r="C32" i="2"/>
  <c r="D32" i="2"/>
  <c r="D20" i="2" s="1"/>
  <c r="C101" i="2"/>
  <c r="C33" i="2"/>
  <c r="D33" i="2"/>
  <c r="D50" i="2"/>
  <c r="F71" i="2"/>
  <c r="F66" i="2"/>
  <c r="F77" i="2"/>
  <c r="F75" i="2"/>
  <c r="D81" i="2"/>
  <c r="F81" i="2" s="1"/>
  <c r="D63" i="2"/>
  <c r="C63" i="2"/>
  <c r="F34" i="2"/>
  <c r="D134" i="2"/>
  <c r="D108" i="2"/>
  <c r="D89" i="2"/>
  <c r="C89" i="2"/>
  <c r="D96" i="2"/>
  <c r="C90" i="2"/>
  <c r="C91" i="2"/>
  <c r="C93" i="2"/>
  <c r="D91" i="2"/>
  <c r="F114" i="2"/>
  <c r="D93" i="2"/>
  <c r="E112" i="2"/>
  <c r="D131" i="2"/>
  <c r="C129" i="2"/>
  <c r="F134" i="2"/>
  <c r="D18" i="1"/>
  <c r="D17" i="1"/>
  <c r="D16" i="1"/>
  <c r="D15" i="1"/>
  <c r="D14" i="1"/>
  <c r="C17" i="1"/>
  <c r="C15" i="1"/>
  <c r="C14" i="1"/>
  <c r="Q16" i="1"/>
  <c r="D13" i="1" l="1"/>
  <c r="D22" i="2"/>
  <c r="C18" i="2"/>
  <c r="F108" i="2"/>
  <c r="G108" i="2" s="1"/>
  <c r="F105" i="2"/>
  <c r="E28" i="2"/>
  <c r="G50" i="2"/>
  <c r="D36" i="2"/>
  <c r="F40" i="2"/>
  <c r="G40" i="2" s="1"/>
  <c r="F33" i="2"/>
  <c r="F21" i="2" s="1"/>
  <c r="E27" i="2"/>
  <c r="C21" i="2"/>
  <c r="C22" i="2"/>
  <c r="G28" i="2"/>
  <c r="F30" i="2"/>
  <c r="F18" i="2" s="1"/>
  <c r="D18" i="2"/>
  <c r="F41" i="2"/>
  <c r="G41" i="2" s="1"/>
  <c r="D90" i="2"/>
  <c r="D88" i="2" s="1"/>
  <c r="E41" i="2"/>
  <c r="G27" i="2"/>
  <c r="C88" i="2"/>
  <c r="F88" i="2"/>
  <c r="C20" i="2"/>
  <c r="D29" i="2"/>
  <c r="G134" i="2"/>
  <c r="E131" i="2"/>
  <c r="G131" i="2"/>
  <c r="F45" i="2"/>
  <c r="F25" i="2" s="1"/>
  <c r="C25" i="2"/>
  <c r="C38" i="2"/>
  <c r="C36" i="2" s="1"/>
  <c r="F39" i="2"/>
  <c r="D43" i="2"/>
  <c r="E43" i="2" s="1"/>
  <c r="D25" i="2"/>
  <c r="F22" i="2"/>
  <c r="G22" i="2" s="1"/>
  <c r="F65" i="2"/>
  <c r="F63" i="2" s="1"/>
  <c r="F32" i="2"/>
  <c r="F20" i="2" s="1"/>
  <c r="E33" i="2"/>
  <c r="D21" i="2"/>
  <c r="C29" i="2"/>
  <c r="C127" i="2"/>
  <c r="D127" i="2"/>
  <c r="D94" i="2"/>
  <c r="F94" i="2" s="1"/>
  <c r="E50" i="2"/>
  <c r="E108" i="2"/>
  <c r="E134" i="2"/>
  <c r="Q13" i="1"/>
  <c r="N13" i="1"/>
  <c r="E13" i="1"/>
  <c r="E16" i="1"/>
  <c r="E22" i="2" l="1"/>
  <c r="E21" i="2"/>
  <c r="G33" i="2"/>
  <c r="F29" i="2"/>
  <c r="G29" i="2" s="1"/>
  <c r="G88" i="2"/>
  <c r="G127" i="2"/>
  <c r="D23" i="2"/>
  <c r="D19" i="2"/>
  <c r="C23" i="2"/>
  <c r="C17" i="2" s="1"/>
  <c r="C19" i="2"/>
  <c r="F23" i="2"/>
  <c r="F43" i="2"/>
  <c r="G43" i="2" s="1"/>
  <c r="G21" i="2"/>
  <c r="E127" i="2"/>
  <c r="E36" i="2"/>
  <c r="F31" i="2"/>
  <c r="F19" i="2" s="1"/>
  <c r="F38" i="2"/>
  <c r="F36" i="2" s="1"/>
  <c r="G36" i="2" s="1"/>
  <c r="E29" i="2"/>
  <c r="E88" i="2"/>
  <c r="F17" i="2" l="1"/>
  <c r="E23" i="2"/>
  <c r="D17" i="2"/>
  <c r="E17" i="2" s="1"/>
  <c r="G23" i="2"/>
  <c r="G17" i="2" l="1"/>
</calcChain>
</file>

<file path=xl/sharedStrings.xml><?xml version="1.0" encoding="utf-8"?>
<sst xmlns="http://schemas.openxmlformats.org/spreadsheetml/2006/main" count="923" uniqueCount="263">
  <si>
    <t>ОТЧЕТ</t>
  </si>
  <si>
    <t>ФИНАНСИРОВАНИЕ</t>
  </si>
  <si>
    <t xml:space="preserve">объектов капитального строительства за счет всех источников ресурсного обеспечения (ежеквартально нарастающим итогом) </t>
  </si>
  <si>
    <t>форма 3</t>
  </si>
  <si>
    <t>тыс. руб.</t>
  </si>
  <si>
    <t>№ п/п</t>
  </si>
  <si>
    <t>Всего, в том числе</t>
  </si>
  <si>
    <t>Областной бюджет</t>
  </si>
  <si>
    <t>Федеральный бюджет</t>
  </si>
  <si>
    <t>Местный бюджет</t>
  </si>
  <si>
    <t>Внебюджетные источники</t>
  </si>
  <si>
    <t>план</t>
  </si>
  <si>
    <t>факт</t>
  </si>
  <si>
    <t>% выполнения</t>
  </si>
  <si>
    <t>Всего по муниципальной программе, в т.ч.</t>
  </si>
  <si>
    <t>Коммуникации и инженерные сооружения деревни Северная</t>
  </si>
  <si>
    <t>котельная № 3</t>
  </si>
  <si>
    <t>Коммуникации и инженерные сооружения котельной № 5</t>
  </si>
  <si>
    <t xml:space="preserve">о реализации муниципальной программы "Развитие жилищно-коммунального хозяйства, повышение энергетической эффективности </t>
  </si>
  <si>
    <t>Верхнесалдинского городского округа до 2021г.</t>
  </si>
  <si>
    <t xml:space="preserve"> "Развитие жилищно-коммунального  хозяйства, повышение энергетической эффективности </t>
  </si>
  <si>
    <t xml:space="preserve">о реализации муниципальной программы </t>
  </si>
  <si>
    <t>Верхнесалдинского городского округа до 2021 года"</t>
  </si>
  <si>
    <t>форма 2</t>
  </si>
  <si>
    <t>Выполнение мероприятий</t>
  </si>
  <si>
    <t>муниципальной программы</t>
  </si>
  <si>
    <t>№ строки</t>
  </si>
  <si>
    <t>объем расходов на выполнение мероприятий, тыс. руб.</t>
  </si>
  <si>
    <t>Информация о фактическом исполнении мероприятия</t>
  </si>
  <si>
    <t>план*</t>
  </si>
  <si>
    <t>факт (без учета экономии по результатам проведенных конкурсных процедур)</t>
  </si>
  <si>
    <t>выполнение, %</t>
  </si>
  <si>
    <t>экономия по результатам проведенных конкурсных процедур</t>
  </si>
  <si>
    <t>Наименование мероприятий/источники расходов на финансирование</t>
  </si>
  <si>
    <t>Выполнение с учетом экономии, %</t>
  </si>
  <si>
    <t>в т.ч. субсидии местным бюджетам</t>
  </si>
  <si>
    <t>Капитальные вложения</t>
  </si>
  <si>
    <t>Прочие нужды</t>
  </si>
  <si>
    <t>Подпрограмма "Развитие и модернизация систем коммунальной инфраструктуры Верхнесалдиинского городского округа до 2021 года"</t>
  </si>
  <si>
    <t>Всего по подпрограмме, в т.ч.</t>
  </si>
  <si>
    <t>1.Капитальные вложения</t>
  </si>
  <si>
    <t>Всего по направлению "Капитальные вложения, в т.ч.</t>
  </si>
  <si>
    <t>1.1.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</si>
  <si>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1.</t>
    </r>
    <r>
      <rPr>
        <sz val="11"/>
        <color theme="1"/>
        <rFont val="Times New Roman"/>
        <family val="1"/>
        <charset val="204"/>
      </rPr>
      <t xml:space="preserve"> Проведение мероприятий по проектированию, реконструкции, модернизации и строительству систем коммунальной инфраструктуры, всего, в т.ч.</t>
    </r>
  </si>
  <si>
    <r>
      <rPr>
        <b/>
        <u/>
        <sz val="11"/>
        <color theme="1"/>
        <rFont val="Times New Roman"/>
        <family val="1"/>
        <charset val="204"/>
      </rPr>
      <t xml:space="preserve">Мероприятие 4. </t>
    </r>
    <r>
      <rPr>
        <sz val="11"/>
        <color theme="1"/>
        <rFont val="Times New Roman"/>
        <family val="1"/>
        <charset val="204"/>
      </rPr>
      <t>Модернизация котельной № 3, всего, в т.ч.</t>
    </r>
  </si>
  <si>
    <t>Всего по направлению "Прочие нужды", всего, в т.ч.</t>
  </si>
  <si>
    <r>
      <rPr>
        <b/>
        <u/>
        <sz val="11"/>
        <color theme="1"/>
        <rFont val="Times New Roman"/>
        <family val="1"/>
        <charset val="204"/>
      </rPr>
      <t>Мероприятие 3.</t>
    </r>
    <r>
      <rPr>
        <sz val="11"/>
        <color theme="1"/>
        <rFont val="Times New Roman"/>
        <family val="1"/>
        <charset val="204"/>
      </rPr>
      <t xml:space="preserve"> Погашение организациями жилищно-коммунального хозяйства ВСГО задолженности за ТЭР</t>
    </r>
  </si>
  <si>
    <r>
      <rPr>
        <b/>
        <u/>
        <sz val="11"/>
        <color theme="1"/>
        <rFont val="Times New Roman"/>
        <family val="1"/>
        <charset val="204"/>
      </rPr>
      <t>Мероприятие 9.</t>
    </r>
    <r>
      <rPr>
        <sz val="11"/>
        <color theme="1"/>
        <rFont val="Times New Roman"/>
        <family val="1"/>
        <charset val="204"/>
      </rPr>
      <t xml:space="preserve"> Проведение мероприятий по подготовке в деревне Северная, деревне Никитино, поселке Песчасный, поселке Басьяновский к топительному сезону 2016-2017 годов</t>
    </r>
  </si>
  <si>
    <t>Подпрограмма "Энергосбережение и повышение энергетической эффективности Верхнесалдинского городского округа до 2021 года"</t>
  </si>
  <si>
    <t>2.1. Бюджетные инвестиции в объекты капительного строительства</t>
  </si>
  <si>
    <t xml:space="preserve">Всего по направлению "Прочие нужды", в т.ч. </t>
  </si>
  <si>
    <r>
      <rPr>
        <b/>
        <u/>
        <sz val="11"/>
        <color theme="1"/>
        <rFont val="Times New Roman"/>
        <family val="1"/>
        <charset val="204"/>
      </rPr>
      <t xml:space="preserve">Мероприятие 5. </t>
    </r>
    <r>
      <rPr>
        <sz val="11"/>
        <color theme="1"/>
        <rFont val="Times New Roman"/>
        <family val="1"/>
        <charset val="204"/>
      </rPr>
      <t>Проведение мероприятий по повышению энергетической эффективности инженерной инфраструктуры</t>
    </r>
  </si>
  <si>
    <r>
      <rPr>
        <b/>
        <u/>
        <sz val="11"/>
        <color theme="1"/>
        <rFont val="Times New Roman"/>
        <family val="1"/>
        <charset val="204"/>
      </rPr>
      <t>Мероприятияе 6.</t>
    </r>
    <r>
      <rPr>
        <sz val="11"/>
        <color theme="1"/>
        <rFont val="Times New Roman"/>
        <family val="1"/>
        <charset val="204"/>
      </rPr>
      <t xml:space="preserve"> Установка счетчиков в многоквартирных домах</t>
    </r>
  </si>
  <si>
    <r>
      <rPr>
        <b/>
        <u/>
        <sz val="11"/>
        <color theme="1"/>
        <rFont val="Times New Roman"/>
        <family val="1"/>
        <charset val="204"/>
      </rPr>
      <t xml:space="preserve">Мероприятие 7. </t>
    </r>
    <r>
      <rPr>
        <sz val="11"/>
        <color theme="1"/>
        <rFont val="Times New Roman"/>
        <family val="1"/>
        <charset val="204"/>
      </rPr>
      <t>Предоставление субсидий садоводческим, огородническим и дачнымнекоммерческим объединениям, всего в т.ч.</t>
    </r>
  </si>
  <si>
    <t>−</t>
  </si>
  <si>
    <t>Подпрограмма "Поддержка садоводческих, огороднических и дачных некоммерческих объединений"</t>
  </si>
  <si>
    <t>см. строки 108,109</t>
  </si>
  <si>
    <t xml:space="preserve">ОТЧЕТ </t>
  </si>
  <si>
    <t>о реализации муниципальной программы</t>
  </si>
  <si>
    <t>"Развитие жилищно-коммунального хозячйства, повышение энергетической эффективности</t>
  </si>
  <si>
    <t>форма 1</t>
  </si>
  <si>
    <t>Достижение целевых показателей муниципальной программы</t>
  </si>
  <si>
    <t>Цели, задачи и целевые показатели</t>
  </si>
  <si>
    <t>Единица измерения</t>
  </si>
  <si>
    <t>Значение целевого показателя*</t>
  </si>
  <si>
    <t>Процент выполнения</t>
  </si>
  <si>
    <t>Причины отклонений от планового значения</t>
  </si>
  <si>
    <t>план (год)</t>
  </si>
  <si>
    <r>
      <t xml:space="preserve">план </t>
    </r>
    <r>
      <rPr>
        <b/>
        <sz val="11"/>
        <color theme="1"/>
        <rFont val="Times New Roman"/>
        <family val="1"/>
        <charset val="204"/>
      </rPr>
      <t>(отчетный период)</t>
    </r>
  </si>
  <si>
    <t>от годового значения</t>
  </si>
  <si>
    <t>от значения отчетного периода</t>
  </si>
  <si>
    <t>Подпрограмма "Развитие и модернизация систем коммунальной инфраструктуры Верхнесалдинского городского округа до 2021 года"</t>
  </si>
  <si>
    <t>км</t>
  </si>
  <si>
    <t>единиц (шт.)</t>
  </si>
  <si>
    <t>1.</t>
  </si>
  <si>
    <t>2.</t>
  </si>
  <si>
    <t>3.</t>
  </si>
  <si>
    <t>процент</t>
  </si>
  <si>
    <t>Подпрограмма  "Поддержка садоводческих, огороднических и ачных некоммерческих объединений"</t>
  </si>
  <si>
    <t>Приложение 1 к Пояснительной записке</t>
  </si>
  <si>
    <t>Приложение 2 к Пояснительной записка</t>
  </si>
  <si>
    <t>Приложение 3 к Пояснительной записке</t>
  </si>
  <si>
    <t>х</t>
  </si>
  <si>
    <t>Целевой показатель 13. Удельный вес протяженности построенных сетей водоснабжения в общей протяженности сетей водоснабжения, запланирвоанных к строительству</t>
  </si>
  <si>
    <t xml:space="preserve">показатель с 2017 не расчитывается </t>
  </si>
  <si>
    <t>№ подпрограммы, цели, задачи, целевого показателя</t>
  </si>
  <si>
    <t>1.1.</t>
  </si>
  <si>
    <t>1.1.1.</t>
  </si>
  <si>
    <t xml:space="preserve">Заменено водопроводных сетей (за год)         </t>
  </si>
  <si>
    <t>1.1.1.1.</t>
  </si>
  <si>
    <t>1.1.1.2.</t>
  </si>
  <si>
    <t>1.1.1.3.</t>
  </si>
  <si>
    <t>1.1.1.4.</t>
  </si>
  <si>
    <t>1.1.1.5.</t>
  </si>
  <si>
    <t>Удельный вес протяженности водопроводных сетей, нуждающихся в замене, в общей протяженности водопроводных сетей</t>
  </si>
  <si>
    <t>1.1.1.6.</t>
  </si>
  <si>
    <t>Заменено канализационных сетей</t>
  </si>
  <si>
    <t>Удельный вес протяженности канализационных сетей, нуждающихся в замене, в общей протяженности канализационных сетей</t>
  </si>
  <si>
    <t>Заменено тепловых и паровых сетей в двухтрубном исчислении (за год)</t>
  </si>
  <si>
    <t>Удельный вес протяженности тепловых и паровых сетей в двухтрубном исчислении,нуждающихся в замене, в общей протяженности тепловых и паровых сетей (за год)</t>
  </si>
  <si>
    <t>1.1.1.7.</t>
  </si>
  <si>
    <t>Количество модернизированныз котельных (нарастающим итогом)</t>
  </si>
  <si>
    <t>1.1.1.8.</t>
  </si>
  <si>
    <t>Удельный вес объектов котельных (дымовые трубы) приведенных к нормативным требованиям обеспечения безопасности</t>
  </si>
  <si>
    <t>1.1.1.9.</t>
  </si>
  <si>
    <t>Количество введенных в эксплуатацию в результате сроительства, модернизации и реконструкции объектов водотведения</t>
  </si>
  <si>
    <t>1.1.1.10.</t>
  </si>
  <si>
    <t>Протяженность вновь построенных сетей водотведения</t>
  </si>
  <si>
    <t>1.1.1.11.</t>
  </si>
  <si>
    <t>Удельный вес протяженности построенных сетей водоотведения, запланирвоанных к строительству</t>
  </si>
  <si>
    <t>1.1.1.12.</t>
  </si>
  <si>
    <t>Протяженность вновь построенных сетей водоснабжения</t>
  </si>
  <si>
    <t>2.1.</t>
  </si>
  <si>
    <t>2.1.2.</t>
  </si>
  <si>
    <r>
      <t xml:space="preserve">Цель </t>
    </r>
    <r>
      <rPr>
        <sz val="12"/>
        <color theme="1"/>
        <rFont val="Times New Roman"/>
        <family val="1"/>
        <charset val="204"/>
      </rPr>
      <t>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</si>
  <si>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>Цель</t>
    </r>
    <r>
      <rPr>
        <sz val="12"/>
        <color theme="1"/>
        <rFont val="Times New Roman"/>
        <family val="1"/>
        <charset val="204"/>
      </rPr>
      <t xml:space="preserve"> 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</si>
  <si>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необходимым объемом и качеством услуг потребителей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</si>
  <si>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повышения энергетической эффективности использования лифтового хозяйства путем его модернизации</t>
    </r>
  </si>
  <si>
    <t>2.1.2.1.</t>
  </si>
  <si>
    <t>Количество модернизированных лифтов (нарастающим итогом)</t>
  </si>
  <si>
    <t>2.1.2.2.</t>
  </si>
  <si>
    <t>Доля модернизированных лифтов в общем объеме лифтов, подлежащих модернизации (нарастающим итогом)</t>
  </si>
  <si>
    <t>отремонтировано 2 лифта в многоквартирных домах по Региональной программе капитальных ремонтов общедомового имущества (за счет средств региональной программы)</t>
  </si>
  <si>
    <t>2.2.</t>
  </si>
  <si>
    <t>2.2.1.</t>
  </si>
  <si>
    <t xml:space="preserve">Цель Повышение энергетической эффективности экономики, в том числе за счет энергосбережения </t>
  </si>
  <si>
    <t>1.1.1.13.</t>
  </si>
  <si>
    <r>
      <t xml:space="preserve">Задача  </t>
    </r>
    <r>
      <rPr>
        <sz val="12"/>
        <color theme="1"/>
        <rFont val="Times New Roman"/>
        <family val="1"/>
        <charset val="204"/>
      </rPr>
      <t>Повышение эффективности использования энергетических ресурсов</t>
    </r>
  </si>
  <si>
    <t>Общие целевые показатели в области энергосбережения и повышения энергетической эффективносит*</t>
  </si>
  <si>
    <t>2.2.1.1.</t>
  </si>
  <si>
    <t>Доля объема электрической энергеии, расчеты за которую осуществляются с использованием приборов учета, в общем объеме электрической энергии, поребляемой (используемой) на территории Верхнесалдинского городского округа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</si>
  <si>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Верхнесалдинского городского округа</t>
  </si>
  <si>
    <t>2.2.1.2.</t>
  </si>
  <si>
    <t>2.2.1.3.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</si>
  <si>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Верхнесалдинского городского округа</t>
  </si>
  <si>
    <t>2.2.1.4.</t>
  </si>
  <si>
    <t>Доля объема горячей воды, расчеты за которую осуществляются с использованием приборов учета, в общем объеме электрической энергии, потребляемой (используемой) на территории Верхнесалдинского городского округа</t>
  </si>
  <si>
    <t>2.2.1.5.</t>
  </si>
  <si>
    <t>показатель не рассчитывается</t>
  </si>
  <si>
    <t>2.2.1.6.</t>
  </si>
  <si>
    <t>Доля объема природного газа, расчеты за который осуществляются с использованием приборов учета, в общем объемегаза, потребляемого (используемого) на территории Верхнесалдинского городского округа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</si>
  <si>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производимых на территории Верхнесалдинского городского округа</t>
  </si>
  <si>
    <t>Целевые показатели в области энергосбережения и повышения энергетической эффективности в муниципальном секторе*</t>
  </si>
  <si>
    <t>2.2.1.7.</t>
  </si>
  <si>
    <t>Удельный расход электрической энергии на снабжение органов местного самоуправления и муниципальных учрежденй (в расчете на 1 кв.м. общей площади)</t>
  </si>
  <si>
    <t>кВт-ч/кв.м</t>
  </si>
  <si>
    <t>Удельный расход тепловой энергии на снабжение органов местного самоуправления и муниципальных учрежденй (в расчете на 1 кв.м. общей площади)</t>
  </si>
  <si>
    <t>Гкал/кв.м</t>
  </si>
  <si>
    <t>куб.м/чел.</t>
  </si>
  <si>
    <t>Удельный расход горячей воды на снабжение органов местного самоуправления и муниципальных учрежденй (в расчете на 1чел.)</t>
  </si>
  <si>
    <t>Удельный расход холодной воды на снабжение органов местного самоуправления и муниципальных учрежденй (в расчете на 1чел.)</t>
  </si>
  <si>
    <t>Удельный расход газа на снабжение органов местного самоуправления и муниципальных учрежденй (в расчете на 1чел.)</t>
  </si>
  <si>
    <t>2.2.1.8.</t>
  </si>
  <si>
    <t>2.2.1.9.</t>
  </si>
  <si>
    <t>2.2.1.10.</t>
  </si>
  <si>
    <t>2.2.1.11.</t>
  </si>
  <si>
    <t>2.2.1.12.</t>
  </si>
  <si>
    <t>Отношение экономии энергетических ресурсов и воды в стоимостном выражении, достижение которой планируется в результате энергосервисных договоров (котрактов), заключенных органами метсного самоуправления и муниципальными учреждениями, к общему объему финансирования Подпрограммы</t>
  </si>
  <si>
    <t>2.2.1.13.</t>
  </si>
  <si>
    <t>Количесвто энергосервисных договоров (контрактов), заключенных органами местного самоуправления и муниципальными учреждениями</t>
  </si>
  <si>
    <t>едииница (шт.)</t>
  </si>
  <si>
    <t>Целевые показатели в области энергосбережения и повышения энергетической эффективности в жилищном фонде*</t>
  </si>
  <si>
    <t>Удельный расход горячей воды в многоквартирных домах (в расчете на 1 жителя)</t>
  </si>
  <si>
    <t>Куб. м/чел</t>
  </si>
  <si>
    <t>Удельный расход тепловой энергии в многоквартирных домах (в расчете на 1 кв. м общей площади)</t>
  </si>
  <si>
    <t>Удельный расход холодной воды в многоквартирных домах (в расчете на 1 жителя)</t>
  </si>
  <si>
    <t>Удельный расход электрической энергии в многоквартирных домах в расчете на 1 кв.м общей площади)</t>
  </si>
  <si>
    <t>Удельный расход газа в многоквартирных домах с индивидуальными системами газового отопления (в расчете на 1 м2 общей площади)</t>
  </si>
  <si>
    <t>Куб. м/кв.м</t>
  </si>
  <si>
    <t>Удельный расход газа в многоквартирных домах с иными системами теплоснабжения (в расчете на 1 жителя)</t>
  </si>
  <si>
    <t>Удельный суммарный расход энергетических ресурсов в многоквартирных домах</t>
  </si>
  <si>
    <t xml:space="preserve">Т.у.т./
тыс.
кв.м.
</t>
  </si>
  <si>
    <t>2.2.1.14.</t>
  </si>
  <si>
    <t>2.2.1.15.</t>
  </si>
  <si>
    <t>2.2.1.16.</t>
  </si>
  <si>
    <t>2.2.1.17.</t>
  </si>
  <si>
    <t>2.2.1.18.</t>
  </si>
  <si>
    <t>2.2.1.19.</t>
  </si>
  <si>
    <t>2.2.1.20.</t>
  </si>
  <si>
    <t>Целевые показатели в области энергосбережения и повышения энергетической эффективности в системах коммунальной инфраструктуры*</t>
  </si>
  <si>
    <t>Удельный расход топлива на выработку тепловой энергии на тепловых электростанциях</t>
  </si>
  <si>
    <t xml:space="preserve">Т.у.т.
/млн.
Гкал
</t>
  </si>
  <si>
    <t>2.2.1.21.</t>
  </si>
  <si>
    <t>Удельный расход топлива на выработку тепловой энергии на котельных</t>
  </si>
  <si>
    <t xml:space="preserve">Т.у.т./
Гкал
</t>
  </si>
  <si>
    <t>показатель рассчитывается с 2020 года</t>
  </si>
  <si>
    <t xml:space="preserve">показатель с 2017 не рассчитывается 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</si>
  <si>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</si>
  <si>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при передаче тепловой энергии системах теплоснабжения</t>
  </si>
  <si>
    <t xml:space="preserve">тыс.
кВт-ч/
тыс.
куб. м
</t>
  </si>
  <si>
    <t>Доля потерь воды при ее передаче в общем объеме переданной воды</t>
  </si>
  <si>
    <t>2.2.1.22.</t>
  </si>
  <si>
    <t>2.2.1.23.</t>
  </si>
  <si>
    <t>2.2.1.24.</t>
  </si>
  <si>
    <t>2.2.1.25.</t>
  </si>
  <si>
    <t>Удельный расход электрической энергии, используемой для передачи (транспортировки) воды в системах водоснабжения (на 1 м3 )</t>
  </si>
  <si>
    <t>Удельный расход электрической энергии, используемой в системах водоотведения (на 1 м3)</t>
  </si>
  <si>
    <t>Удельный расход электрической энергии в системах уличного освещения</t>
  </si>
  <si>
    <t xml:space="preserve">тыс. кВт-ч/
тыс. куб. м
</t>
  </si>
  <si>
    <t xml:space="preserve">тыс. кВт-ч/
тыс. куб.м
</t>
  </si>
  <si>
    <t>кВт-ч/км</t>
  </si>
  <si>
    <t>2.2.1.26.</t>
  </si>
  <si>
    <t>2.2.1.27.</t>
  </si>
  <si>
    <t>2.2.1.28.</t>
  </si>
  <si>
    <t>Целевые показатели в области энергосбережения и повышения энергетической эффективности в транспортном комплексе*</t>
  </si>
  <si>
    <t>2.2.1.29.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</si>
  <si>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Верхнесалдинским городским округом</t>
  </si>
  <si>
    <t>единиц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</si>
  <si>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Верхнесалдинским городским округом, в отношении которых проведены мероприятия по энергосбережению и повышению энергетической эффективности, в т. ч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углеродным газом, используемыми в качестве моторного топлива и электрической энергией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</si>
  <si>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Верхнесалдинским городским округом</t>
  </si>
  <si>
    <t>2.2.1.30.</t>
  </si>
  <si>
    <t>2.2.1.31.</t>
  </si>
  <si>
    <t>2.2.1.32.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</si>
  <si>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Верхнесалдинским городским округом</t>
  </si>
  <si>
    <t>2.2.1.33.</t>
  </si>
  <si>
    <t>2.2.1.34.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</si>
  <si>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мероприятий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</si>
  <si>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</si>
  <si>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3.1.</t>
  </si>
  <si>
    <r>
      <t xml:space="preserve">Цель </t>
    </r>
    <r>
      <rPr>
        <sz val="12"/>
        <color theme="1"/>
        <rFont val="Times New Roman"/>
        <family val="1"/>
        <charset val="204"/>
      </rPr>
      <t>Обеспечение поддержки садоводческих, огороднических и дачных некоммерческих объдинений, расположенных на территории Верхнесалдинского городского округа</t>
    </r>
  </si>
  <si>
    <t>3.1.1.</t>
  </si>
  <si>
    <r>
      <t xml:space="preserve">Задача </t>
    </r>
    <r>
      <rPr>
        <sz val="12"/>
        <color theme="1"/>
        <rFont val="Times New Roman"/>
        <family val="1"/>
        <charset val="204"/>
      </rPr>
      <t>Организация системы поддержки садоводческих, огороднических и дачных некоммерческих объединений</t>
    </r>
  </si>
  <si>
    <t>3.1.1.1.</t>
  </si>
  <si>
    <t>3.1.1.2.</t>
  </si>
  <si>
    <t>Доля неиспользуемых участков на территориях садоводческих, огороднических и дачных некоммерческих объединений</t>
  </si>
  <si>
    <t>Доля садоводческих, огородснических и дачных некоммерческих объединений,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садоводческих, огороднических и дачных некоммерческих объединений</t>
  </si>
  <si>
    <t>3.1.1.3.</t>
  </si>
  <si>
    <t>Доля используемых участков на территориях садоводческих, огороднических и дачных некоммерческих объединений</t>
  </si>
  <si>
    <t>*наименования показателей указаны в соответствии с постановлением Правительства РФ от 31.12.2009 № 1225 "О требованиях к региональным и муниципальным программам в области энергосбережения и повышения энергетической эффективности"</t>
  </si>
  <si>
    <t>оплата по соглашению 2016 года</t>
  </si>
  <si>
    <r>
      <rPr>
        <b/>
        <u/>
        <sz val="11"/>
        <color theme="1"/>
        <rFont val="Times New Roman"/>
        <family val="1"/>
        <charset val="204"/>
      </rPr>
      <t>Мероприятие 8.</t>
    </r>
    <r>
      <rPr>
        <sz val="11"/>
        <color theme="1"/>
        <rFont val="Times New Roman"/>
        <family val="1"/>
        <charset val="204"/>
      </rPr>
      <t xml:space="preserve">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всего, в т.ч. </t>
    </r>
  </si>
  <si>
    <t>Оплата до соглашению 2016 года</t>
  </si>
  <si>
    <t>Коммуникации и инженерные соружения блочной газовой котельной "Демидовского комплекса"</t>
  </si>
  <si>
    <t xml:space="preserve">отремонтировано 2 лифта в многоквартиром доме за счет средств Регионального фонда капитальных ремонтов по Региональной программе капитальных ремонтов общедомового имущества </t>
  </si>
  <si>
    <t>Всего по муниципальной программе на объекты капитального строительства, в т.ч.</t>
  </si>
  <si>
    <t>Наименование объектов капитального строительства</t>
  </si>
  <si>
    <t>за  2017 год</t>
  </si>
  <si>
    <t>(*) По результатам торгов заключены во 2-4 квартале 2017 года контракты на сумму 3 814,8 тыс. руб., оплата по которым была запланирована по факту выполненных работ до конца 2017 года. Однако, в связи с тем, что  по факту выполнения работ работы и услуги по муниципальным контрактам на сумму 1381,8 тыс. руб. не были приняты и возвращены на доработку, оплата в 2017 г. произведена не была. Кроме того, по существенным обстоятельствам были расторгнуты муниципальные контракты на сумму 2 433,0, по этой же причине не был заключен подготовленный контракт на 97,00 тыс. руб. Таким образом, экономия по итогам года составила 4 957,3 тыс. руб.</t>
  </si>
  <si>
    <t>(**)07.12.2017 заключены  2 муниципальных контракта на актуализацию схем водоснабжения и водоотведения, теплоснабжения (1 этап) на общую сумму 221,3тыс. руб., оплата по которым была запланирована по факту выполненных работ до конца 2017 года. По итогам торгов экономия составила - 370,4 тыс. руб.  Однако, в связи с тем, что  по факту выполнения работ работы и услуги по муниципальным контрактам на сумму  221,23 тыс. руб. не были приняты и возвращены на доработку, оплата в 2017 г. произведена не была.</t>
  </si>
  <si>
    <t>Проведены оплаты по муниципальным контрактам за 2016 года на общую сумму - 493,1 тыс. руб. и по мунципальным контрактам 2017 года на 454,3 тыс. руб.  По результатам торгов заключены во 2-4 квартале 2017 года контракты на сумму 3 814,8 тыс. руб.(*)</t>
  </si>
  <si>
    <t>(***) Наличие экономии в сумме 34,8 тыс. руб. - в связи с уменьшением количства поданных заявок на субсидию, исключения из перечня видов  работ и соответствующих затрат, принимаемых к зачету (затраты на доставку труб и опор ЛЭП).</t>
  </si>
  <si>
    <t>Сооружения газоснабжения частного сектора деревни Северная Верхнесалдинского городского округа**</t>
  </si>
  <si>
    <t>Сеть водоснабжения Ду-400 от точки подключения к водоводу ОЭЗ "Титановая долина" до ЦТП "Поселок Центральный" в г.Верхняя Салда, Свердловской области*</t>
  </si>
  <si>
    <t>7.</t>
  </si>
  <si>
    <t>8.</t>
  </si>
  <si>
    <t>9.</t>
  </si>
  <si>
    <t>* п.6. Выполнены и оплачены в 2017 году работы по проекту планировки и межевания планируемого к строительству объекта. Работы по разработке проектно-сметной документации 1 этап на сумму 1 283,1 тыс. руб. на разработку ПСД на строительство Сеть водоснабжения Ду-400 от точки подключения к водоводу ОЭЗ "Титановая долина" до ЦТП "Поселок Центральный" в г.Верхняя Салда, Свердловской области (муниципальный контракт 2017 года) выполнены подрядной организацией с нарушениями условий муниципального контракта, в связи с чем не приняты и не оплачены в 2017г. Экономия по торгам составляет 928,1 тыс. рублей.</t>
  </si>
  <si>
    <t>Коммуникации и сооружения биологической очистки хозяйственно-бытовых сочных вод в мкр. "Юго-Западный"**</t>
  </si>
  <si>
    <t>Сооружения электроснабжения мкр. "Мельничный", мкр. "Юго-восточный", ул.Ветеринарная - ул.Лесная***</t>
  </si>
  <si>
    <t>****п.9. Работы по проведению инженерно-геологических изысканий для разработки проектно-сметной документации на строительство сооружений газоснабжения в д.Северная (муниципальный контракт 2017 года) выполнены подрядной организацией с нарушениями условий муниципального контракта, в связи с чем работы не приняты, возвращены на доработку.Экономия по результатам торгов составляет 117,4 тыс. рублей.</t>
  </si>
  <si>
    <t>*** п.8. Работы по разработке проектно-сметной документации на электроснабжение мкр. «Мельничный», мкр. «Юго-Восточный», ул. Ветеринарная – ул. Лесная г. Верхняя Салда» (муниципальный контракт 2016 года) выполнены подрядной организацией с нарушениями условий муниципального контракта, в связи с чем не приняты и не оплачены. Контракт расторгнут.  Экономия составляет 527, 00 тыс. рублей.</t>
  </si>
  <si>
    <t>** п.7. Выполнены и оплачены в 2017 году работы по проекту планировки и межевания планируемого к строительству объекта. Работы по разработке проектно-сметной документации на сумму 1 906,00 тыс. руб. на разработку ПСД на строительство Коммуникации и сооружения биологической очистки хозяйственно-бытовых сочных вод в мкр. "Юго-Западный" (муниципальный контракт 2017 года) частично выполнены подрядной организацией. Однако, по существенным обстоятельствам муниципальный контракт в стадии расторжения. Оплата по этой причине в 2017г. не производилась. Муниципальный контракт на 97,00 по этому же объекту по существенным обстоятельствам   остался незаключенным</t>
  </si>
  <si>
    <t>за   2017 год (нарастающим итогом)</t>
  </si>
  <si>
    <t>07.12.2017 заключено  2 муниципальные контракты на актуализацию схем водоснабжения и водоотведения, теплоснабжения (1 этап) на общую сумму 221,3тыс. руб.(**)</t>
  </si>
  <si>
    <t>Положение о порядке предоставления субсии принято. (Постановление администрации Верхнесалдинского городского округа от 17.03.2017 № 953). (***) Субсидия выплачена</t>
  </si>
  <si>
    <t>инвестиционная программа МУП "Гор.УЖКХ" на 2017 год выполнена на 87,5%: установлен водогрейный котел мощностью 1 Гкал/час и проведена реконструкция парового котла ДЕ-6,5-14ГМ с переводом его в водогрейный режим.</t>
  </si>
  <si>
    <t>показатель рассчитывается по итогам года (до 01 марта года, следующего за отчетным)</t>
  </si>
  <si>
    <t>улучшение: за 2017 год уменьшилось потребление газа из расчета на 1 чел.</t>
  </si>
  <si>
    <t>превышение за счет установки и использования счетков тепла в 2017 году в зданиях и помещениях муниципальных учреждений</t>
  </si>
  <si>
    <t>улучшение: за 2017 год уменьшилось потребление холодной воды из расчета на 1 чел.</t>
  </si>
  <si>
    <t>улучшение: за 2017 год уменьшилось потребление горячей воды из расчета на 1 чел.</t>
  </si>
  <si>
    <t>за 2017 год уменьшилось потребление электрической энергии, используемой в системах водотведения за счет увеличения объемов пропущенных сточных вод без увеличения затрат на электроэнергию</t>
  </si>
  <si>
    <t>улучшение: за 2017 год уменьшилось потребление электрической энергии из расчета на 1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</si>
</sst>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2" fontId="1" fillId="0" borderId="0" xfId="0" applyNumberFormat="1" applyFont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Border="1"/>
    <xf numFmtId="164" fontId="2" fillId="2" borderId="1" xfId="0" applyNumberFormat="1" applyFont="1" applyFill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 wrapText="1"/>
    </xf>
    <xf numFmtId="164" fontId="2" fillId="0" borderId="0" xfId="0" applyNumberFormat="1" applyFont="1"/>
    <xf numFmtId="164" fontId="7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/>
    <xf numFmtId="165" fontId="2" fillId="2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1" xfId="0" applyFont="1" applyFill="1" applyBorder="1"/>
    <xf numFmtId="165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166" fontId="11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right" vertical="top" wrapText="1"/>
    </xf>
    <xf numFmtId="167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/>
    </xf>
    <xf numFmtId="168" fontId="4" fillId="0" borderId="1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15" fillId="0" borderId="1" xfId="0" applyNumberFormat="1" applyFont="1" applyFill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/>
    </xf>
    <xf numFmtId="164" fontId="7" fillId="0" borderId="7" xfId="0" applyNumberFormat="1" applyFont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vertical="top"/>
    </xf>
    <xf numFmtId="0" fontId="7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165" fontId="2" fillId="0" borderId="7" xfId="0" applyNumberFormat="1" applyFont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67" fontId="4" fillId="0" borderId="1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8" workbookViewId="0">
      <selection activeCell="X18" sqref="X18"/>
    </sheetView>
  </sheetViews>
  <sheetFormatPr defaultRowHeight="15" x14ac:dyDescent="0.25"/>
  <cols>
    <col min="1" max="1" width="4.85546875" style="3" customWidth="1"/>
    <col min="2" max="2" width="38.140625" customWidth="1"/>
    <col min="3" max="3" width="9.140625" customWidth="1"/>
    <col min="4" max="4" width="9" customWidth="1"/>
    <col min="5" max="5" width="7.7109375" customWidth="1"/>
    <col min="6" max="6" width="7.42578125" customWidth="1"/>
    <col min="7" max="7" width="7.5703125" customWidth="1"/>
    <col min="8" max="8" width="8" customWidth="1"/>
    <col min="9" max="9" width="6.28515625" customWidth="1"/>
    <col min="10" max="10" width="6.42578125" customWidth="1"/>
    <col min="11" max="11" width="7.28515625" customWidth="1"/>
    <col min="14" max="14" width="9" customWidth="1"/>
    <col min="15" max="15" width="10.42578125" customWidth="1"/>
    <col min="16" max="16" width="9.140625" customWidth="1"/>
    <col min="17" max="17" width="7.85546875" customWidth="1"/>
  </cols>
  <sheetData>
    <row r="1" spans="1:17" x14ac:dyDescent="0.25">
      <c r="L1" s="129" t="s">
        <v>81</v>
      </c>
      <c r="M1" s="129"/>
      <c r="N1" s="129"/>
      <c r="O1" s="129"/>
      <c r="P1" s="129"/>
      <c r="Q1" s="129"/>
    </row>
    <row r="2" spans="1:17" x14ac:dyDescent="0.2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4.25" customHeight="1" x14ac:dyDescent="0.25">
      <c r="A3" s="131" t="s">
        <v>18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ht="16.5" customHeight="1" x14ac:dyDescent="0.25">
      <c r="A4" s="131" t="s">
        <v>19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20.25" customHeight="1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x14ac:dyDescent="0.25">
      <c r="A7" s="130" t="s">
        <v>252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x14ac:dyDescent="0.25">
      <c r="A8" s="132" t="s">
        <v>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spans="1:17" x14ac:dyDescent="0.25">
      <c r="A9" s="137" t="s">
        <v>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7" s="1" customFormat="1" ht="30" customHeight="1" x14ac:dyDescent="0.25">
      <c r="A10" s="136" t="s">
        <v>5</v>
      </c>
      <c r="B10" s="133" t="s">
        <v>235</v>
      </c>
      <c r="C10" s="133" t="s">
        <v>6</v>
      </c>
      <c r="D10" s="133"/>
      <c r="E10" s="133"/>
      <c r="F10" s="133" t="s">
        <v>7</v>
      </c>
      <c r="G10" s="133"/>
      <c r="H10" s="133"/>
      <c r="I10" s="133" t="s">
        <v>8</v>
      </c>
      <c r="J10" s="133"/>
      <c r="K10" s="133"/>
      <c r="L10" s="133" t="s">
        <v>9</v>
      </c>
      <c r="M10" s="133"/>
      <c r="N10" s="133"/>
      <c r="O10" s="133" t="s">
        <v>10</v>
      </c>
      <c r="P10" s="133"/>
      <c r="Q10" s="133"/>
    </row>
    <row r="11" spans="1:17" s="1" customFormat="1" ht="39.75" customHeight="1" x14ac:dyDescent="0.25">
      <c r="A11" s="136"/>
      <c r="B11" s="133"/>
      <c r="C11" s="98" t="s">
        <v>11</v>
      </c>
      <c r="D11" s="98" t="s">
        <v>12</v>
      </c>
      <c r="E11" s="98" t="s">
        <v>13</v>
      </c>
      <c r="F11" s="98" t="s">
        <v>11</v>
      </c>
      <c r="G11" s="98" t="s">
        <v>12</v>
      </c>
      <c r="H11" s="98" t="s">
        <v>13</v>
      </c>
      <c r="I11" s="98" t="s">
        <v>11</v>
      </c>
      <c r="J11" s="98" t="s">
        <v>12</v>
      </c>
      <c r="K11" s="98" t="s">
        <v>13</v>
      </c>
      <c r="L11" s="98" t="s">
        <v>11</v>
      </c>
      <c r="M11" s="98" t="s">
        <v>12</v>
      </c>
      <c r="N11" s="98" t="s">
        <v>13</v>
      </c>
      <c r="O11" s="98" t="s">
        <v>11</v>
      </c>
      <c r="P11" s="98" t="s">
        <v>12</v>
      </c>
      <c r="Q11" s="98" t="s">
        <v>13</v>
      </c>
    </row>
    <row r="12" spans="1:17" s="1" customFormat="1" x14ac:dyDescent="0.25">
      <c r="A12" s="100">
        <v>1</v>
      </c>
      <c r="B12" s="99">
        <v>2</v>
      </c>
      <c r="C12" s="99">
        <v>3</v>
      </c>
      <c r="D12" s="99">
        <v>4</v>
      </c>
      <c r="E12" s="99">
        <v>5</v>
      </c>
      <c r="F12" s="99">
        <v>6</v>
      </c>
      <c r="G12" s="99">
        <v>7</v>
      </c>
      <c r="H12" s="99">
        <v>8</v>
      </c>
      <c r="I12" s="99">
        <v>9</v>
      </c>
      <c r="J12" s="99">
        <v>10</v>
      </c>
      <c r="K12" s="99">
        <v>11</v>
      </c>
      <c r="L12" s="99">
        <v>12</v>
      </c>
      <c r="M12" s="99">
        <v>13</v>
      </c>
      <c r="N12" s="99">
        <v>14</v>
      </c>
      <c r="O12" s="99">
        <v>15</v>
      </c>
      <c r="P12" s="99">
        <v>16</v>
      </c>
      <c r="Q12" s="99">
        <v>17</v>
      </c>
    </row>
    <row r="13" spans="1:17" s="1" customFormat="1" ht="45" x14ac:dyDescent="0.25">
      <c r="A13" s="4">
        <v>1</v>
      </c>
      <c r="B13" s="5" t="s">
        <v>234</v>
      </c>
      <c r="C13" s="117">
        <f>C14+C15+C16+C17+C18+C19+C20+C21</f>
        <v>14285.4</v>
      </c>
      <c r="D13" s="117">
        <f>D14+D15+D16+D17+D18+D19+D20+D21</f>
        <v>8279.1460000000006</v>
      </c>
      <c r="E13" s="117">
        <f>D13/C13*100</f>
        <v>57.955297016534367</v>
      </c>
      <c r="F13" s="117">
        <f>F14+F15+F16+F17+F18+F20+F21</f>
        <v>0</v>
      </c>
      <c r="G13" s="117">
        <f>G14+G15+G16+G17+G18+G20+G21</f>
        <v>0</v>
      </c>
      <c r="H13" s="117">
        <v>0</v>
      </c>
      <c r="I13" s="117">
        <f>I14+I15+I16+I17+I18+I20+I21</f>
        <v>0</v>
      </c>
      <c r="J13" s="117">
        <f>J14+J15+J16+J17+J18+J20+J21</f>
        <v>0</v>
      </c>
      <c r="K13" s="117">
        <v>0</v>
      </c>
      <c r="L13" s="117">
        <f>L14+L15+L16+L17+L18+L19+L20+L21</f>
        <v>5905.4000000000005</v>
      </c>
      <c r="M13" s="117">
        <f>M14+M15+M16+M17+M18+M19+M20+M21</f>
        <v>948.07600000000002</v>
      </c>
      <c r="N13" s="117">
        <f t="shared" ref="N13" si="0">M13/L13*100</f>
        <v>16.054390896467638</v>
      </c>
      <c r="O13" s="117">
        <f>O14+O15+O16+O17+O18+O20+O21</f>
        <v>8380</v>
      </c>
      <c r="P13" s="117">
        <f>P14+P15+P16+P17+P18+P20+P21</f>
        <v>7331.07</v>
      </c>
      <c r="Q13" s="117">
        <f t="shared" ref="Q13:Q16" si="1">P13/O13*100</f>
        <v>87.48293556085919</v>
      </c>
    </row>
    <row r="14" spans="1:17" s="1" customFormat="1" ht="33.75" customHeight="1" x14ac:dyDescent="0.25">
      <c r="A14" s="4">
        <v>2</v>
      </c>
      <c r="B14" s="5" t="s">
        <v>15</v>
      </c>
      <c r="C14" s="6">
        <f t="shared" ref="C14:C17" si="2">F14+I14+L14+O14</f>
        <v>0</v>
      </c>
      <c r="D14" s="6">
        <f t="shared" ref="D14:D19" si="3">G14+J14+M14+P14</f>
        <v>0</v>
      </c>
      <c r="E14" s="51">
        <v>0</v>
      </c>
      <c r="F14" s="44">
        <v>0</v>
      </c>
      <c r="G14" s="44">
        <v>0</v>
      </c>
      <c r="H14" s="6">
        <v>0</v>
      </c>
      <c r="I14" s="44">
        <v>0</v>
      </c>
      <c r="J14" s="44">
        <v>0</v>
      </c>
      <c r="K14" s="6">
        <v>0</v>
      </c>
      <c r="L14" s="44">
        <v>0</v>
      </c>
      <c r="M14" s="44">
        <v>0</v>
      </c>
      <c r="N14" s="6">
        <v>0</v>
      </c>
      <c r="O14" s="44">
        <v>0</v>
      </c>
      <c r="P14" s="44">
        <v>0</v>
      </c>
      <c r="Q14" s="6">
        <v>0</v>
      </c>
    </row>
    <row r="15" spans="1:17" s="1" customFormat="1" ht="18" customHeight="1" x14ac:dyDescent="0.25">
      <c r="A15" s="4">
        <v>3</v>
      </c>
      <c r="B15" s="5" t="s">
        <v>16</v>
      </c>
      <c r="C15" s="6">
        <f>F15+I15+L15+O15</f>
        <v>0</v>
      </c>
      <c r="D15" s="6">
        <f t="shared" si="3"/>
        <v>0</v>
      </c>
      <c r="E15" s="51">
        <v>0</v>
      </c>
      <c r="F15" s="44">
        <v>0</v>
      </c>
      <c r="G15" s="44">
        <v>0</v>
      </c>
      <c r="H15" s="6">
        <v>0</v>
      </c>
      <c r="I15" s="44">
        <v>0</v>
      </c>
      <c r="J15" s="44">
        <v>0</v>
      </c>
      <c r="K15" s="6">
        <v>0</v>
      </c>
      <c r="L15" s="44">
        <v>0</v>
      </c>
      <c r="M15" s="44">
        <v>0</v>
      </c>
      <c r="N15" s="6">
        <v>0</v>
      </c>
      <c r="O15" s="44">
        <v>0</v>
      </c>
      <c r="P15" s="44">
        <v>0</v>
      </c>
      <c r="Q15" s="6">
        <v>0</v>
      </c>
    </row>
    <row r="16" spans="1:17" s="1" customFormat="1" ht="30" x14ac:dyDescent="0.25">
      <c r="A16" s="4">
        <v>4</v>
      </c>
      <c r="B16" s="5" t="s">
        <v>17</v>
      </c>
      <c r="C16" s="6">
        <f>F16+I16+L16+O16</f>
        <v>8380</v>
      </c>
      <c r="D16" s="6">
        <f t="shared" si="3"/>
        <v>7331.07</v>
      </c>
      <c r="E16" s="51">
        <f t="shared" ref="E16" si="4">D16/C16*100</f>
        <v>87.48293556085919</v>
      </c>
      <c r="F16" s="44">
        <v>0</v>
      </c>
      <c r="G16" s="44">
        <v>0</v>
      </c>
      <c r="H16" s="6">
        <v>0</v>
      </c>
      <c r="I16" s="44">
        <v>0</v>
      </c>
      <c r="J16" s="44">
        <v>0</v>
      </c>
      <c r="K16" s="6">
        <v>0</v>
      </c>
      <c r="L16" s="44">
        <v>0</v>
      </c>
      <c r="M16" s="44">
        <v>0</v>
      </c>
      <c r="N16" s="6">
        <v>0</v>
      </c>
      <c r="O16" s="44">
        <v>8380</v>
      </c>
      <c r="P16" s="44">
        <v>7331.07</v>
      </c>
      <c r="Q16" s="6">
        <f t="shared" si="1"/>
        <v>87.48293556085919</v>
      </c>
    </row>
    <row r="17" spans="1:18" s="1" customFormat="1" ht="46.5" customHeight="1" x14ac:dyDescent="0.25">
      <c r="A17" s="4">
        <v>5</v>
      </c>
      <c r="B17" s="5" t="s">
        <v>232</v>
      </c>
      <c r="C17" s="6">
        <f t="shared" si="2"/>
        <v>0</v>
      </c>
      <c r="D17" s="6">
        <f t="shared" si="3"/>
        <v>0</v>
      </c>
      <c r="E17" s="51">
        <v>0</v>
      </c>
      <c r="F17" s="44">
        <v>0</v>
      </c>
      <c r="G17" s="44">
        <v>0</v>
      </c>
      <c r="H17" s="6">
        <v>0</v>
      </c>
      <c r="I17" s="44">
        <v>0</v>
      </c>
      <c r="J17" s="44">
        <v>0</v>
      </c>
      <c r="K17" s="6">
        <v>0</v>
      </c>
      <c r="L17" s="44">
        <v>0</v>
      </c>
      <c r="M17" s="44">
        <v>0</v>
      </c>
      <c r="N17" s="6">
        <v>0</v>
      </c>
      <c r="O17" s="44">
        <v>0</v>
      </c>
      <c r="P17" s="44">
        <v>0</v>
      </c>
      <c r="Q17" s="6">
        <v>0</v>
      </c>
    </row>
    <row r="18" spans="1:18" s="1" customFormat="1" ht="79.5" customHeight="1" x14ac:dyDescent="0.25">
      <c r="A18" s="4">
        <v>6</v>
      </c>
      <c r="B18" s="5" t="s">
        <v>242</v>
      </c>
      <c r="C18" s="6">
        <f>F18+I18+L18+O18</f>
        <v>2409.1999999999998</v>
      </c>
      <c r="D18" s="6">
        <f t="shared" si="3"/>
        <v>198</v>
      </c>
      <c r="E18" s="51">
        <v>0</v>
      </c>
      <c r="F18" s="44">
        <v>0</v>
      </c>
      <c r="G18" s="44">
        <v>0</v>
      </c>
      <c r="H18" s="6">
        <v>0</v>
      </c>
      <c r="I18" s="44">
        <v>0</v>
      </c>
      <c r="J18" s="44">
        <v>0</v>
      </c>
      <c r="K18" s="6">
        <v>0</v>
      </c>
      <c r="L18" s="44">
        <v>2409.1999999999998</v>
      </c>
      <c r="M18" s="44">
        <v>198</v>
      </c>
      <c r="N18" s="6">
        <v>0</v>
      </c>
      <c r="O18" s="44">
        <v>0</v>
      </c>
      <c r="P18" s="44">
        <v>0</v>
      </c>
      <c r="Q18" s="6">
        <v>0</v>
      </c>
    </row>
    <row r="19" spans="1:18" s="1" customFormat="1" ht="60" x14ac:dyDescent="0.25">
      <c r="A19" s="4" t="s">
        <v>243</v>
      </c>
      <c r="B19" s="5" t="s">
        <v>247</v>
      </c>
      <c r="C19" s="6">
        <f>F19+I19+L19+O19</f>
        <v>2201.3000000000002</v>
      </c>
      <c r="D19" s="6">
        <f t="shared" si="3"/>
        <v>198.3</v>
      </c>
      <c r="E19" s="51">
        <v>0</v>
      </c>
      <c r="F19" s="44">
        <v>0</v>
      </c>
      <c r="G19" s="44">
        <v>0</v>
      </c>
      <c r="H19" s="6">
        <v>0</v>
      </c>
      <c r="I19" s="44">
        <v>0</v>
      </c>
      <c r="J19" s="44">
        <v>0</v>
      </c>
      <c r="K19" s="6">
        <v>0</v>
      </c>
      <c r="L19" s="44">
        <v>2201.3000000000002</v>
      </c>
      <c r="M19" s="44">
        <v>198.3</v>
      </c>
      <c r="N19" s="6">
        <v>0</v>
      </c>
      <c r="O19" s="44">
        <v>0</v>
      </c>
      <c r="P19" s="44">
        <v>0</v>
      </c>
      <c r="Q19" s="6">
        <v>0</v>
      </c>
      <c r="R19" s="97"/>
    </row>
    <row r="20" spans="1:18" s="1" customFormat="1" ht="50.25" customHeight="1" x14ac:dyDescent="0.25">
      <c r="A20" s="4" t="s">
        <v>244</v>
      </c>
      <c r="B20" s="5" t="s">
        <v>248</v>
      </c>
      <c r="C20" s="6">
        <f>F20+I20+L20+O20</f>
        <v>981.3</v>
      </c>
      <c r="D20" s="6">
        <f>58+99.998+99.48+99.998+96.8</f>
        <v>454.27600000000001</v>
      </c>
      <c r="E20" s="51">
        <f>D20/C20*100</f>
        <v>46.293284418628353</v>
      </c>
      <c r="F20" s="44">
        <v>0</v>
      </c>
      <c r="G20" s="44">
        <v>0</v>
      </c>
      <c r="H20" s="6">
        <v>0</v>
      </c>
      <c r="I20" s="44">
        <v>0</v>
      </c>
      <c r="J20" s="44">
        <v>0</v>
      </c>
      <c r="K20" s="6">
        <v>0</v>
      </c>
      <c r="L20" s="44">
        <v>981.3</v>
      </c>
      <c r="M20" s="44">
        <f>58+99.998+99.48+99.998+96.8</f>
        <v>454.27600000000001</v>
      </c>
      <c r="N20" s="6">
        <f>M20/L20*100</f>
        <v>46.293284418628353</v>
      </c>
      <c r="O20" s="44">
        <v>0</v>
      </c>
      <c r="P20" s="44">
        <v>0</v>
      </c>
      <c r="Q20" s="6">
        <v>0</v>
      </c>
      <c r="R20" s="97"/>
    </row>
    <row r="21" spans="1:18" s="1" customFormat="1" ht="45" customHeight="1" x14ac:dyDescent="0.25">
      <c r="A21" s="118" t="s">
        <v>245</v>
      </c>
      <c r="B21" s="111" t="s">
        <v>241</v>
      </c>
      <c r="C21" s="112">
        <f>F21+I21+L21+O21</f>
        <v>313.60000000000002</v>
      </c>
      <c r="D21" s="111">
        <f>G21+J21+M21+P21</f>
        <v>97.5</v>
      </c>
      <c r="E21" s="113">
        <f>D21/C21*100</f>
        <v>31.090561224489793</v>
      </c>
      <c r="F21" s="114">
        <v>0</v>
      </c>
      <c r="G21" s="114">
        <v>0</v>
      </c>
      <c r="H21" s="112">
        <v>0</v>
      </c>
      <c r="I21" s="114">
        <v>0</v>
      </c>
      <c r="J21" s="114">
        <v>0</v>
      </c>
      <c r="K21" s="112">
        <v>0</v>
      </c>
      <c r="L21" s="115">
        <v>313.60000000000002</v>
      </c>
      <c r="M21" s="115">
        <v>97.5</v>
      </c>
      <c r="N21" s="113">
        <f>M21/L21*100</f>
        <v>31.090561224489793</v>
      </c>
      <c r="O21" s="114">
        <v>0</v>
      </c>
      <c r="P21" s="114">
        <v>0</v>
      </c>
      <c r="Q21" s="112">
        <v>0</v>
      </c>
    </row>
    <row r="22" spans="1:18" s="1" customFormat="1" ht="62.25" customHeight="1" x14ac:dyDescent="0.25">
      <c r="A22" s="116"/>
      <c r="B22" s="134" t="s">
        <v>246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18" s="1" customFormat="1" ht="78" customHeight="1" x14ac:dyDescent="0.25">
      <c r="A23" s="116"/>
      <c r="B23" s="134" t="s">
        <v>251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</row>
    <row r="24" spans="1:18" s="1" customFormat="1" ht="45.75" customHeight="1" x14ac:dyDescent="0.25">
      <c r="A24" s="116"/>
      <c r="B24" s="134" t="s">
        <v>250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</row>
    <row r="25" spans="1:18" s="1" customFormat="1" ht="57.75" customHeight="1" x14ac:dyDescent="0.25">
      <c r="A25" s="116"/>
      <c r="B25" s="134" t="s">
        <v>249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</row>
    <row r="26" spans="1:18" s="1" customFormat="1" x14ac:dyDescent="0.25">
      <c r="A26" s="2"/>
    </row>
    <row r="27" spans="1:18" s="1" customFormat="1" x14ac:dyDescent="0.25">
      <c r="A27" s="2"/>
    </row>
    <row r="28" spans="1:18" s="1" customFormat="1" x14ac:dyDescent="0.25">
      <c r="A28" s="2"/>
    </row>
    <row r="29" spans="1:18" s="1" customFormat="1" x14ac:dyDescent="0.25">
      <c r="A29" s="2"/>
    </row>
    <row r="30" spans="1:18" s="1" customFormat="1" x14ac:dyDescent="0.25">
      <c r="A30" s="2"/>
    </row>
    <row r="31" spans="1:18" s="1" customFormat="1" x14ac:dyDescent="0.25">
      <c r="A31" s="2"/>
    </row>
    <row r="32" spans="1:18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  <row r="35" spans="1:1" s="1" customFormat="1" x14ac:dyDescent="0.25">
      <c r="A35" s="2"/>
    </row>
    <row r="36" spans="1:1" s="1" customFormat="1" x14ac:dyDescent="0.25">
      <c r="A36" s="2"/>
    </row>
  </sheetData>
  <mergeCells count="20">
    <mergeCell ref="B25:Q25"/>
    <mergeCell ref="B23:Q23"/>
    <mergeCell ref="B22:Q22"/>
    <mergeCell ref="A10:A11"/>
    <mergeCell ref="A9:Q9"/>
    <mergeCell ref="B24:Q24"/>
    <mergeCell ref="A8:Q8"/>
    <mergeCell ref="A7:Q7"/>
    <mergeCell ref="A6:Q6"/>
    <mergeCell ref="C10:E10"/>
    <mergeCell ref="F10:H10"/>
    <mergeCell ref="I10:K10"/>
    <mergeCell ref="L10:N10"/>
    <mergeCell ref="O10:Q10"/>
    <mergeCell ref="B10:B11"/>
    <mergeCell ref="L1:Q1"/>
    <mergeCell ref="A5:Q5"/>
    <mergeCell ref="A3:Q3"/>
    <mergeCell ref="A2:Q2"/>
    <mergeCell ref="A4:Q4"/>
  </mergeCells>
  <pageMargins left="0.70866141732283472" right="0.70866141732283472" top="0.55118110236220474" bottom="0.35433070866141736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view="pageBreakPreview" topLeftCell="A112" zoomScaleNormal="100" zoomScaleSheetLayoutView="100" workbookViewId="0">
      <selection activeCell="L145" sqref="L145"/>
    </sheetView>
  </sheetViews>
  <sheetFormatPr defaultRowHeight="15" outlineLevelRow="1" x14ac:dyDescent="0.25"/>
  <cols>
    <col min="1" max="1" width="8.42578125" style="15" customWidth="1"/>
    <col min="2" max="2" width="35.28515625" style="7" customWidth="1"/>
    <col min="3" max="3" width="11.28515625" style="7" customWidth="1"/>
    <col min="4" max="4" width="14.7109375" style="7" customWidth="1"/>
    <col min="5" max="5" width="9.140625" style="7"/>
    <col min="6" max="6" width="14.28515625" style="7" customWidth="1"/>
    <col min="7" max="7" width="9.42578125" style="7" customWidth="1"/>
    <col min="8" max="8" width="56" style="7" customWidth="1"/>
    <col min="9" max="16384" width="9.140625" style="7"/>
  </cols>
  <sheetData>
    <row r="1" spans="1:8" outlineLevel="1" x14ac:dyDescent="0.25"/>
    <row r="2" spans="1:8" outlineLevel="1" x14ac:dyDescent="0.25">
      <c r="H2" s="71" t="s">
        <v>79</v>
      </c>
    </row>
    <row r="3" spans="1:8" s="10" customFormat="1" ht="15.75" outlineLevel="1" x14ac:dyDescent="0.25">
      <c r="A3" s="139" t="s">
        <v>0</v>
      </c>
      <c r="B3" s="139"/>
      <c r="C3" s="139"/>
      <c r="D3" s="139"/>
      <c r="E3" s="139"/>
      <c r="F3" s="139"/>
      <c r="G3" s="139"/>
      <c r="H3" s="139"/>
    </row>
    <row r="4" spans="1:8" s="10" customFormat="1" ht="15.75" outlineLevel="1" x14ac:dyDescent="0.25">
      <c r="A4" s="139" t="s">
        <v>21</v>
      </c>
      <c r="B4" s="139"/>
      <c r="C4" s="139"/>
      <c r="D4" s="139"/>
      <c r="E4" s="139"/>
      <c r="F4" s="139"/>
      <c r="G4" s="139"/>
      <c r="H4" s="139"/>
    </row>
    <row r="5" spans="1:8" s="10" customFormat="1" ht="15.75" outlineLevel="1" x14ac:dyDescent="0.25">
      <c r="A5" s="139" t="s">
        <v>20</v>
      </c>
      <c r="B5" s="139"/>
      <c r="C5" s="139"/>
      <c r="D5" s="139"/>
      <c r="E5" s="139"/>
      <c r="F5" s="139"/>
      <c r="G5" s="139"/>
      <c r="H5" s="139"/>
    </row>
    <row r="6" spans="1:8" s="10" customFormat="1" ht="15.75" outlineLevel="1" x14ac:dyDescent="0.25">
      <c r="A6" s="139" t="s">
        <v>22</v>
      </c>
      <c r="B6" s="139"/>
      <c r="C6" s="139"/>
      <c r="D6" s="139"/>
      <c r="E6" s="139"/>
      <c r="F6" s="139"/>
      <c r="G6" s="139"/>
      <c r="H6" s="139"/>
    </row>
    <row r="7" spans="1:8" s="10" customFormat="1" ht="15.75" outlineLevel="1" x14ac:dyDescent="0.25">
      <c r="A7" s="13" t="s">
        <v>23</v>
      </c>
    </row>
    <row r="8" spans="1:8" s="10" customFormat="1" ht="15.75" outlineLevel="1" x14ac:dyDescent="0.25">
      <c r="A8" s="139" t="s">
        <v>24</v>
      </c>
      <c r="B8" s="139"/>
      <c r="C8" s="139"/>
      <c r="D8" s="139"/>
      <c r="E8" s="139"/>
      <c r="F8" s="139"/>
      <c r="G8" s="139"/>
      <c r="H8" s="139"/>
    </row>
    <row r="9" spans="1:8" s="10" customFormat="1" ht="15.75" outlineLevel="1" x14ac:dyDescent="0.25">
      <c r="A9" s="139" t="s">
        <v>25</v>
      </c>
      <c r="B9" s="139"/>
      <c r="C9" s="139"/>
      <c r="D9" s="139"/>
      <c r="E9" s="139"/>
      <c r="F9" s="139"/>
      <c r="G9" s="139"/>
      <c r="H9" s="139"/>
    </row>
    <row r="10" spans="1:8" s="10" customFormat="1" ht="15.75" outlineLevel="1" x14ac:dyDescent="0.25">
      <c r="A10" s="140" t="s">
        <v>20</v>
      </c>
      <c r="B10" s="140"/>
      <c r="C10" s="140"/>
      <c r="D10" s="140"/>
      <c r="E10" s="140"/>
      <c r="F10" s="140"/>
      <c r="G10" s="140"/>
      <c r="H10" s="140"/>
    </row>
    <row r="11" spans="1:8" s="10" customFormat="1" ht="15.75" outlineLevel="1" x14ac:dyDescent="0.25">
      <c r="A11" s="140" t="s">
        <v>22</v>
      </c>
      <c r="B11" s="140"/>
      <c r="C11" s="140"/>
      <c r="D11" s="140"/>
      <c r="E11" s="140"/>
      <c r="F11" s="140"/>
      <c r="G11" s="140"/>
      <c r="H11" s="140"/>
    </row>
    <row r="12" spans="1:8" s="10" customFormat="1" ht="15.75" outlineLevel="1" x14ac:dyDescent="0.25">
      <c r="A12" s="139" t="s">
        <v>236</v>
      </c>
      <c r="B12" s="139"/>
      <c r="C12" s="139"/>
      <c r="D12" s="139"/>
      <c r="E12" s="139"/>
      <c r="F12" s="139"/>
      <c r="G12" s="139"/>
      <c r="H12" s="139"/>
    </row>
    <row r="13" spans="1:8" outlineLevel="1" x14ac:dyDescent="0.25"/>
    <row r="14" spans="1:8" s="8" customFormat="1" ht="16.5" customHeight="1" x14ac:dyDescent="0.25">
      <c r="A14" s="144" t="s">
        <v>26</v>
      </c>
      <c r="B14" s="143" t="s">
        <v>33</v>
      </c>
      <c r="C14" s="142" t="s">
        <v>27</v>
      </c>
      <c r="D14" s="142"/>
      <c r="E14" s="142"/>
      <c r="F14" s="142"/>
      <c r="G14" s="143" t="s">
        <v>34</v>
      </c>
      <c r="H14" s="143" t="s">
        <v>28</v>
      </c>
    </row>
    <row r="15" spans="1:8" s="8" customFormat="1" ht="102" customHeight="1" x14ac:dyDescent="0.25">
      <c r="A15" s="144"/>
      <c r="B15" s="143"/>
      <c r="C15" s="9" t="s">
        <v>29</v>
      </c>
      <c r="D15" s="9" t="s">
        <v>30</v>
      </c>
      <c r="E15" s="9" t="s">
        <v>31</v>
      </c>
      <c r="F15" s="9" t="s">
        <v>32</v>
      </c>
      <c r="G15" s="143"/>
      <c r="H15" s="143"/>
    </row>
    <row r="16" spans="1:8" s="11" customFormat="1" ht="14.25" x14ac:dyDescent="0.25">
      <c r="A16" s="14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</row>
    <row r="17" spans="1:8" s="16" customFormat="1" ht="28.5" x14ac:dyDescent="0.25">
      <c r="A17" s="14">
        <v>1</v>
      </c>
      <c r="B17" s="17" t="s">
        <v>14</v>
      </c>
      <c r="C17" s="41">
        <f t="shared" ref="C17:D21" si="0">C23+C29</f>
        <v>15467.5</v>
      </c>
      <c r="D17" s="41">
        <f t="shared" si="0"/>
        <v>8834.77</v>
      </c>
      <c r="E17" s="41">
        <f t="shared" ref="E17:E21" si="1">D17/C17*100</f>
        <v>57.118280265071931</v>
      </c>
      <c r="F17" s="41">
        <f t="shared" ref="F17:F21" si="2">F23+F29</f>
        <v>1547.7</v>
      </c>
      <c r="G17" s="42">
        <f t="shared" ref="G17:G33" si="3">(F17+D17)/C17*100</f>
        <v>67.124422175529347</v>
      </c>
      <c r="H17" s="46" t="s">
        <v>54</v>
      </c>
    </row>
    <row r="18" spans="1:8" s="8" customFormat="1" x14ac:dyDescent="0.25">
      <c r="A18" s="18">
        <v>2</v>
      </c>
      <c r="B18" s="19" t="s">
        <v>8</v>
      </c>
      <c r="C18" s="6">
        <f t="shared" si="0"/>
        <v>0</v>
      </c>
      <c r="D18" s="6">
        <f t="shared" si="0"/>
        <v>0</v>
      </c>
      <c r="E18" s="53" t="s">
        <v>54</v>
      </c>
      <c r="F18" s="6">
        <f t="shared" si="2"/>
        <v>0</v>
      </c>
      <c r="G18" s="53" t="s">
        <v>54</v>
      </c>
      <c r="H18" s="46" t="s">
        <v>54</v>
      </c>
    </row>
    <row r="19" spans="1:8" s="8" customFormat="1" x14ac:dyDescent="0.25">
      <c r="A19" s="18">
        <v>3</v>
      </c>
      <c r="B19" s="19" t="s">
        <v>7</v>
      </c>
      <c r="C19" s="6">
        <f t="shared" si="0"/>
        <v>0</v>
      </c>
      <c r="D19" s="6">
        <f t="shared" si="0"/>
        <v>0</v>
      </c>
      <c r="E19" s="53" t="s">
        <v>54</v>
      </c>
      <c r="F19" s="6">
        <f t="shared" si="2"/>
        <v>0</v>
      </c>
      <c r="G19" s="53" t="s">
        <v>54</v>
      </c>
      <c r="H19" s="46" t="s">
        <v>54</v>
      </c>
    </row>
    <row r="20" spans="1:8" s="8" customFormat="1" x14ac:dyDescent="0.25">
      <c r="A20" s="18">
        <v>4</v>
      </c>
      <c r="B20" s="19" t="s">
        <v>35</v>
      </c>
      <c r="C20" s="6">
        <f t="shared" si="0"/>
        <v>0</v>
      </c>
      <c r="D20" s="6">
        <f t="shared" si="0"/>
        <v>0</v>
      </c>
      <c r="E20" s="53" t="s">
        <v>54</v>
      </c>
      <c r="F20" s="6">
        <f t="shared" si="2"/>
        <v>0</v>
      </c>
      <c r="G20" s="53" t="s">
        <v>54</v>
      </c>
      <c r="H20" s="46" t="s">
        <v>54</v>
      </c>
    </row>
    <row r="21" spans="1:8" s="8" customFormat="1" x14ac:dyDescent="0.25">
      <c r="A21" s="18">
        <v>5</v>
      </c>
      <c r="B21" s="19" t="s">
        <v>9</v>
      </c>
      <c r="C21" s="6">
        <f t="shared" si="0"/>
        <v>7087.5</v>
      </c>
      <c r="D21" s="6">
        <f t="shared" si="0"/>
        <v>1503.7</v>
      </c>
      <c r="E21" s="6">
        <f t="shared" si="1"/>
        <v>21.216225749559083</v>
      </c>
      <c r="F21" s="6">
        <f t="shared" si="2"/>
        <v>1547.7</v>
      </c>
      <c r="G21" s="39">
        <f t="shared" si="3"/>
        <v>43.053262786596122</v>
      </c>
      <c r="H21" s="46" t="s">
        <v>54</v>
      </c>
    </row>
    <row r="22" spans="1:8" s="8" customFormat="1" x14ac:dyDescent="0.25">
      <c r="A22" s="18">
        <v>6</v>
      </c>
      <c r="B22" s="19" t="s">
        <v>10</v>
      </c>
      <c r="C22" s="6">
        <f>C28+C34</f>
        <v>8380</v>
      </c>
      <c r="D22" s="6">
        <f>D28+D34</f>
        <v>7331.07</v>
      </c>
      <c r="E22" s="6">
        <f>D22/C22*100</f>
        <v>87.48293556085919</v>
      </c>
      <c r="F22" s="6">
        <f>F28+F34</f>
        <v>0</v>
      </c>
      <c r="G22" s="39">
        <f t="shared" si="3"/>
        <v>87.48293556085919</v>
      </c>
      <c r="H22" s="46" t="s">
        <v>54</v>
      </c>
    </row>
    <row r="23" spans="1:8" s="16" customFormat="1" x14ac:dyDescent="0.25">
      <c r="A23" s="14">
        <v>7</v>
      </c>
      <c r="B23" s="17" t="s">
        <v>36</v>
      </c>
      <c r="C23" s="41">
        <f>C24+C25+C27+C28</f>
        <v>14285.4</v>
      </c>
      <c r="D23" s="41">
        <f>D24+D25+D27+D28</f>
        <v>8279.17</v>
      </c>
      <c r="E23" s="41">
        <f>D23/C23*100</f>
        <v>57.955465020230449</v>
      </c>
      <c r="F23" s="41">
        <f>F24+F25+F27+F28</f>
        <v>1142.5</v>
      </c>
      <c r="G23" s="39">
        <f t="shared" si="3"/>
        <v>65.953140969101327</v>
      </c>
      <c r="H23" s="46" t="s">
        <v>54</v>
      </c>
    </row>
    <row r="24" spans="1:8" s="8" customFormat="1" x14ac:dyDescent="0.25">
      <c r="A24" s="18">
        <v>8</v>
      </c>
      <c r="B24" s="19" t="s">
        <v>8</v>
      </c>
      <c r="C24" s="6">
        <f t="shared" ref="C24:D28" si="4">C44+C95</f>
        <v>0</v>
      </c>
      <c r="D24" s="6">
        <f t="shared" si="4"/>
        <v>0</v>
      </c>
      <c r="E24" s="53" t="s">
        <v>54</v>
      </c>
      <c r="F24" s="6">
        <f>F44+F95</f>
        <v>0</v>
      </c>
      <c r="G24" s="53" t="s">
        <v>54</v>
      </c>
      <c r="H24" s="46" t="s">
        <v>54</v>
      </c>
    </row>
    <row r="25" spans="1:8" s="8" customFormat="1" x14ac:dyDescent="0.25">
      <c r="A25" s="18">
        <v>9</v>
      </c>
      <c r="B25" s="19" t="s">
        <v>7</v>
      </c>
      <c r="C25" s="6">
        <f t="shared" si="4"/>
        <v>0</v>
      </c>
      <c r="D25" s="6">
        <f t="shared" si="4"/>
        <v>0</v>
      </c>
      <c r="E25" s="53" t="s">
        <v>54</v>
      </c>
      <c r="F25" s="6">
        <f t="shared" ref="F25:F26" si="5">F45+F96</f>
        <v>0</v>
      </c>
      <c r="G25" s="53" t="s">
        <v>54</v>
      </c>
      <c r="H25" s="46" t="s">
        <v>54</v>
      </c>
    </row>
    <row r="26" spans="1:8" s="8" customFormat="1" x14ac:dyDescent="0.25">
      <c r="A26" s="18">
        <v>10</v>
      </c>
      <c r="B26" s="19" t="s">
        <v>35</v>
      </c>
      <c r="C26" s="6">
        <f t="shared" si="4"/>
        <v>0</v>
      </c>
      <c r="D26" s="6">
        <f t="shared" si="4"/>
        <v>0</v>
      </c>
      <c r="E26" s="53" t="s">
        <v>54</v>
      </c>
      <c r="F26" s="6">
        <f t="shared" si="5"/>
        <v>0</v>
      </c>
      <c r="G26" s="53" t="s">
        <v>54</v>
      </c>
      <c r="H26" s="46" t="s">
        <v>54</v>
      </c>
    </row>
    <row r="27" spans="1:8" s="8" customFormat="1" x14ac:dyDescent="0.25">
      <c r="A27" s="18">
        <v>11</v>
      </c>
      <c r="B27" s="19" t="s">
        <v>9</v>
      </c>
      <c r="C27" s="6">
        <f t="shared" si="4"/>
        <v>5905.4</v>
      </c>
      <c r="D27" s="6">
        <f t="shared" si="4"/>
        <v>948.1</v>
      </c>
      <c r="E27" s="6">
        <f>D27/C27*100</f>
        <v>16.054797304162292</v>
      </c>
      <c r="F27" s="6">
        <f>F47+F98</f>
        <v>1142.5</v>
      </c>
      <c r="G27" s="39">
        <f t="shared" si="3"/>
        <v>35.401496935008637</v>
      </c>
      <c r="H27" s="46" t="s">
        <v>54</v>
      </c>
    </row>
    <row r="28" spans="1:8" s="8" customFormat="1" x14ac:dyDescent="0.25">
      <c r="A28" s="18">
        <v>12</v>
      </c>
      <c r="B28" s="19" t="s">
        <v>10</v>
      </c>
      <c r="C28" s="6">
        <f t="shared" si="4"/>
        <v>8380</v>
      </c>
      <c r="D28" s="6">
        <f t="shared" si="4"/>
        <v>7331.07</v>
      </c>
      <c r="E28" s="6">
        <f>D28/C28*100</f>
        <v>87.48293556085919</v>
      </c>
      <c r="F28" s="6">
        <f>F48+F99</f>
        <v>0</v>
      </c>
      <c r="G28" s="39">
        <f t="shared" si="3"/>
        <v>87.48293556085919</v>
      </c>
      <c r="H28" s="46" t="s">
        <v>54</v>
      </c>
    </row>
    <row r="29" spans="1:8" s="8" customFormat="1" x14ac:dyDescent="0.25">
      <c r="A29" s="18">
        <v>13</v>
      </c>
      <c r="B29" s="17" t="s">
        <v>37</v>
      </c>
      <c r="C29" s="42">
        <f t="shared" ref="C29:D34" si="6">C63+C108+C134</f>
        <v>1182.0999999999999</v>
      </c>
      <c r="D29" s="42">
        <f t="shared" si="6"/>
        <v>555.6</v>
      </c>
      <c r="E29" s="41">
        <f>D29/C29*100</f>
        <v>47.001099737754849</v>
      </c>
      <c r="F29" s="42">
        <f t="shared" ref="F29:F34" si="7">F63+F108+F134</f>
        <v>405.2</v>
      </c>
      <c r="G29" s="39">
        <f t="shared" si="3"/>
        <v>81.279079604094406</v>
      </c>
      <c r="H29" s="46" t="s">
        <v>54</v>
      </c>
    </row>
    <row r="30" spans="1:8" s="8" customFormat="1" x14ac:dyDescent="0.25">
      <c r="A30" s="18">
        <v>14</v>
      </c>
      <c r="B30" s="19" t="s">
        <v>8</v>
      </c>
      <c r="C30" s="39">
        <f t="shared" si="6"/>
        <v>0</v>
      </c>
      <c r="D30" s="39">
        <f t="shared" si="6"/>
        <v>0</v>
      </c>
      <c r="E30" s="6">
        <v>0</v>
      </c>
      <c r="F30" s="39">
        <f t="shared" si="7"/>
        <v>0</v>
      </c>
      <c r="G30" s="53" t="s">
        <v>54</v>
      </c>
      <c r="H30" s="46" t="s">
        <v>54</v>
      </c>
    </row>
    <row r="31" spans="1:8" s="8" customFormat="1" x14ac:dyDescent="0.25">
      <c r="A31" s="18">
        <v>15</v>
      </c>
      <c r="B31" s="19" t="s">
        <v>7</v>
      </c>
      <c r="C31" s="39">
        <f t="shared" si="6"/>
        <v>0</v>
      </c>
      <c r="D31" s="39">
        <f t="shared" si="6"/>
        <v>0</v>
      </c>
      <c r="E31" s="6">
        <v>0</v>
      </c>
      <c r="F31" s="39">
        <f t="shared" si="7"/>
        <v>0</v>
      </c>
      <c r="G31" s="53" t="s">
        <v>54</v>
      </c>
      <c r="H31" s="46" t="s">
        <v>54</v>
      </c>
    </row>
    <row r="32" spans="1:8" s="8" customFormat="1" x14ac:dyDescent="0.25">
      <c r="A32" s="18">
        <v>16</v>
      </c>
      <c r="B32" s="19" t="s">
        <v>35</v>
      </c>
      <c r="C32" s="39">
        <f t="shared" si="6"/>
        <v>0</v>
      </c>
      <c r="D32" s="39">
        <f t="shared" si="6"/>
        <v>0</v>
      </c>
      <c r="E32" s="6">
        <v>0</v>
      </c>
      <c r="F32" s="39">
        <f t="shared" si="7"/>
        <v>0</v>
      </c>
      <c r="G32" s="53" t="s">
        <v>54</v>
      </c>
      <c r="H32" s="46" t="s">
        <v>54</v>
      </c>
    </row>
    <row r="33" spans="1:11" x14ac:dyDescent="0.25">
      <c r="A33" s="20">
        <v>17</v>
      </c>
      <c r="B33" s="19" t="s">
        <v>9</v>
      </c>
      <c r="C33" s="39">
        <f t="shared" si="6"/>
        <v>1182.0999999999999</v>
      </c>
      <c r="D33" s="39">
        <f t="shared" si="6"/>
        <v>555.6</v>
      </c>
      <c r="E33" s="39">
        <f>D33/C33*100</f>
        <v>47.001099737754849</v>
      </c>
      <c r="F33" s="39">
        <f t="shared" si="7"/>
        <v>405.2</v>
      </c>
      <c r="G33" s="39">
        <f t="shared" si="3"/>
        <v>81.279079604094406</v>
      </c>
      <c r="H33" s="46" t="s">
        <v>54</v>
      </c>
    </row>
    <row r="34" spans="1:11" x14ac:dyDescent="0.25">
      <c r="A34" s="20">
        <v>18</v>
      </c>
      <c r="B34" s="19" t="s">
        <v>10</v>
      </c>
      <c r="C34" s="39">
        <f t="shared" si="6"/>
        <v>0</v>
      </c>
      <c r="D34" s="39">
        <f t="shared" si="6"/>
        <v>0</v>
      </c>
      <c r="E34" s="39">
        <v>0</v>
      </c>
      <c r="F34" s="39">
        <f t="shared" si="7"/>
        <v>0</v>
      </c>
      <c r="G34" s="39">
        <v>0</v>
      </c>
      <c r="H34" s="46" t="s">
        <v>54</v>
      </c>
    </row>
    <row r="35" spans="1:11" ht="28.5" customHeight="1" x14ac:dyDescent="0.25">
      <c r="A35" s="20">
        <v>19</v>
      </c>
      <c r="B35" s="141" t="s">
        <v>38</v>
      </c>
      <c r="C35" s="141"/>
      <c r="D35" s="141"/>
      <c r="E35" s="141"/>
      <c r="F35" s="141"/>
      <c r="G35" s="141"/>
      <c r="H35" s="141"/>
      <c r="K35" s="45"/>
    </row>
    <row r="36" spans="1:11" x14ac:dyDescent="0.25">
      <c r="A36" s="20">
        <v>20</v>
      </c>
      <c r="B36" s="21" t="s">
        <v>39</v>
      </c>
      <c r="C36" s="34">
        <f>C37+C38+C40+C41</f>
        <v>14877.099999999999</v>
      </c>
      <c r="D36" s="34">
        <f>D37+D38+D40+D41</f>
        <v>8279.17</v>
      </c>
      <c r="E36" s="34">
        <f t="shared" ref="E36" si="8">D36/C36*100</f>
        <v>55.65042918310693</v>
      </c>
      <c r="F36" s="34">
        <f>F37+F38+F40+F41</f>
        <v>1512.9</v>
      </c>
      <c r="G36" s="6">
        <f t="shared" ref="G36:G41" si="9">(F36+D36)/C36*100</f>
        <v>65.819749816832584</v>
      </c>
      <c r="H36" s="46" t="s">
        <v>54</v>
      </c>
    </row>
    <row r="37" spans="1:11" x14ac:dyDescent="0.25">
      <c r="A37" s="20">
        <v>21</v>
      </c>
      <c r="B37" s="19" t="s">
        <v>8</v>
      </c>
      <c r="C37" s="34">
        <f t="shared" ref="C37:F40" si="10">C44+C64</f>
        <v>0</v>
      </c>
      <c r="D37" s="34">
        <f t="shared" si="10"/>
        <v>0</v>
      </c>
      <c r="E37" s="53" t="s">
        <v>54</v>
      </c>
      <c r="F37" s="34">
        <f t="shared" ref="F37:F40" si="11">F44+F64</f>
        <v>0</v>
      </c>
      <c r="G37" s="53" t="s">
        <v>54</v>
      </c>
      <c r="H37" s="46" t="s">
        <v>54</v>
      </c>
      <c r="K37" s="45"/>
    </row>
    <row r="38" spans="1:11" x14ac:dyDescent="0.25">
      <c r="A38" s="20">
        <v>22</v>
      </c>
      <c r="B38" s="19" t="s">
        <v>7</v>
      </c>
      <c r="C38" s="34">
        <f t="shared" si="10"/>
        <v>0</v>
      </c>
      <c r="D38" s="34">
        <f t="shared" si="10"/>
        <v>0</v>
      </c>
      <c r="E38" s="53" t="s">
        <v>54</v>
      </c>
      <c r="F38" s="34">
        <f t="shared" si="11"/>
        <v>0</v>
      </c>
      <c r="G38" s="53" t="s">
        <v>54</v>
      </c>
      <c r="H38" s="46" t="s">
        <v>54</v>
      </c>
    </row>
    <row r="39" spans="1:11" x14ac:dyDescent="0.25">
      <c r="A39" s="20">
        <v>23</v>
      </c>
      <c r="B39" s="19" t="s">
        <v>35</v>
      </c>
      <c r="C39" s="34">
        <f t="shared" si="10"/>
        <v>0</v>
      </c>
      <c r="D39" s="34">
        <f t="shared" si="10"/>
        <v>0</v>
      </c>
      <c r="E39" s="53" t="s">
        <v>54</v>
      </c>
      <c r="F39" s="34">
        <f t="shared" si="10"/>
        <v>0</v>
      </c>
      <c r="G39" s="53" t="s">
        <v>54</v>
      </c>
      <c r="H39" s="46" t="s">
        <v>54</v>
      </c>
      <c r="K39" s="45"/>
    </row>
    <row r="40" spans="1:11" x14ac:dyDescent="0.25">
      <c r="A40" s="20">
        <v>24</v>
      </c>
      <c r="B40" s="19" t="s">
        <v>9</v>
      </c>
      <c r="C40" s="34">
        <f t="shared" si="10"/>
        <v>6497.0999999999995</v>
      </c>
      <c r="D40" s="34">
        <f t="shared" si="10"/>
        <v>948.1</v>
      </c>
      <c r="E40" s="34">
        <f>D40/C40*100</f>
        <v>14.592664419510246</v>
      </c>
      <c r="F40" s="34">
        <f t="shared" si="11"/>
        <v>1512.9</v>
      </c>
      <c r="G40" s="6">
        <f t="shared" si="9"/>
        <v>37.878438072370749</v>
      </c>
      <c r="H40" s="46" t="s">
        <v>54</v>
      </c>
    </row>
    <row r="41" spans="1:11" x14ac:dyDescent="0.25">
      <c r="A41" s="20">
        <v>25</v>
      </c>
      <c r="B41" s="19" t="s">
        <v>10</v>
      </c>
      <c r="C41" s="34">
        <f>C48+C68</f>
        <v>8380</v>
      </c>
      <c r="D41" s="34">
        <f>D48+D68</f>
        <v>7331.07</v>
      </c>
      <c r="E41" s="34">
        <f>D41/C41*100</f>
        <v>87.48293556085919</v>
      </c>
      <c r="F41" s="34">
        <f>F48+F68</f>
        <v>0</v>
      </c>
      <c r="G41" s="6">
        <f t="shared" si="9"/>
        <v>87.48293556085919</v>
      </c>
      <c r="H41" s="46" t="s">
        <v>54</v>
      </c>
      <c r="K41" s="45"/>
    </row>
    <row r="42" spans="1:11" x14ac:dyDescent="0.25">
      <c r="A42" s="20">
        <v>26</v>
      </c>
      <c r="B42" s="138" t="s">
        <v>40</v>
      </c>
      <c r="C42" s="138"/>
      <c r="D42" s="138"/>
      <c r="E42" s="138"/>
      <c r="F42" s="138"/>
      <c r="G42" s="138"/>
      <c r="H42" s="138"/>
      <c r="K42" s="45"/>
    </row>
    <row r="43" spans="1:11" ht="28.5" x14ac:dyDescent="0.25">
      <c r="A43" s="20">
        <v>27</v>
      </c>
      <c r="B43" s="23" t="s">
        <v>41</v>
      </c>
      <c r="C43" s="41">
        <f>C44+C45+C47+C48</f>
        <v>14285.4</v>
      </c>
      <c r="D43" s="41">
        <f>D44+D45+D47+D48</f>
        <v>8279.17</v>
      </c>
      <c r="E43" s="42">
        <f>D43/C43*100</f>
        <v>57.955465020230449</v>
      </c>
      <c r="F43" s="41">
        <f>F44+F45+F47+F48</f>
        <v>1142.5</v>
      </c>
      <c r="G43" s="41">
        <f>(D43+F43)/C43*100</f>
        <v>65.953140969101327</v>
      </c>
      <c r="H43" s="46" t="s">
        <v>54</v>
      </c>
    </row>
    <row r="44" spans="1:11" x14ac:dyDescent="0.25">
      <c r="A44" s="20">
        <v>28</v>
      </c>
      <c r="B44" s="19" t="s">
        <v>8</v>
      </c>
      <c r="C44" s="6">
        <f>C51+C57</f>
        <v>0</v>
      </c>
      <c r="D44" s="6">
        <f>D51+D57</f>
        <v>0</v>
      </c>
      <c r="E44" s="53" t="s">
        <v>54</v>
      </c>
      <c r="F44" s="6">
        <f t="shared" ref="F44:F46" si="12">C44-D44</f>
        <v>0</v>
      </c>
      <c r="G44" s="53" t="s">
        <v>54</v>
      </c>
      <c r="H44" s="46" t="s">
        <v>54</v>
      </c>
    </row>
    <row r="45" spans="1:11" x14ac:dyDescent="0.25">
      <c r="A45" s="20">
        <v>29</v>
      </c>
      <c r="B45" s="19" t="s">
        <v>7</v>
      </c>
      <c r="C45" s="6">
        <f>C46</f>
        <v>0</v>
      </c>
      <c r="D45" s="5">
        <f>D46</f>
        <v>0</v>
      </c>
      <c r="E45" s="53" t="s">
        <v>54</v>
      </c>
      <c r="F45" s="6">
        <f t="shared" si="12"/>
        <v>0</v>
      </c>
      <c r="G45" s="53" t="s">
        <v>54</v>
      </c>
      <c r="H45" s="46" t="s">
        <v>54</v>
      </c>
    </row>
    <row r="46" spans="1:11" ht="18" customHeight="1" x14ac:dyDescent="0.25">
      <c r="A46" s="20">
        <v>30</v>
      </c>
      <c r="B46" s="19" t="s">
        <v>35</v>
      </c>
      <c r="C46" s="6">
        <f t="shared" ref="C46:D48" si="13">C53+C59</f>
        <v>0</v>
      </c>
      <c r="D46" s="6">
        <f t="shared" si="13"/>
        <v>0</v>
      </c>
      <c r="E46" s="53" t="s">
        <v>54</v>
      </c>
      <c r="F46" s="6">
        <f t="shared" si="12"/>
        <v>0</v>
      </c>
      <c r="G46" s="53" t="s">
        <v>54</v>
      </c>
      <c r="H46" s="46" t="s">
        <v>54</v>
      </c>
    </row>
    <row r="47" spans="1:11" x14ac:dyDescent="0.25">
      <c r="A47" s="20">
        <v>31</v>
      </c>
      <c r="B47" s="19" t="s">
        <v>9</v>
      </c>
      <c r="C47" s="6">
        <f t="shared" si="13"/>
        <v>5905.4</v>
      </c>
      <c r="D47" s="6">
        <f t="shared" si="13"/>
        <v>948.1</v>
      </c>
      <c r="E47" s="39">
        <f t="shared" ref="E47:E48" si="14">D47/C47*100</f>
        <v>16.054797304162292</v>
      </c>
      <c r="F47" s="6">
        <f>F54+F60</f>
        <v>1142.5</v>
      </c>
      <c r="G47" s="6">
        <f>(F47+D47)/C47*100</f>
        <v>35.401496935008637</v>
      </c>
      <c r="H47" s="46" t="s">
        <v>54</v>
      </c>
    </row>
    <row r="48" spans="1:11" x14ac:dyDescent="0.25">
      <c r="A48" s="20">
        <v>32</v>
      </c>
      <c r="B48" s="19" t="s">
        <v>10</v>
      </c>
      <c r="C48" s="6">
        <f t="shared" si="13"/>
        <v>8380</v>
      </c>
      <c r="D48" s="6">
        <f t="shared" si="13"/>
        <v>7331.07</v>
      </c>
      <c r="E48" s="39">
        <f t="shared" si="14"/>
        <v>87.48293556085919</v>
      </c>
      <c r="F48" s="6">
        <f>F55+F61</f>
        <v>0</v>
      </c>
      <c r="G48" s="6">
        <f>(F48+D48)/C48*100</f>
        <v>87.48293556085919</v>
      </c>
      <c r="H48" s="46" t="s">
        <v>54</v>
      </c>
    </row>
    <row r="49" spans="1:13" x14ac:dyDescent="0.25">
      <c r="A49" s="20">
        <v>33</v>
      </c>
      <c r="B49" s="138" t="s">
        <v>42</v>
      </c>
      <c r="C49" s="138"/>
      <c r="D49" s="138"/>
      <c r="E49" s="138"/>
      <c r="F49" s="138"/>
      <c r="G49" s="138"/>
      <c r="H49" s="138"/>
    </row>
    <row r="50" spans="1:13" ht="78" customHeight="1" x14ac:dyDescent="0.25">
      <c r="A50" s="24">
        <v>34</v>
      </c>
      <c r="B50" s="5" t="s">
        <v>43</v>
      </c>
      <c r="C50" s="6">
        <f>C51+C52+C54+C55</f>
        <v>14285.4</v>
      </c>
      <c r="D50" s="6">
        <f>D51+D52+D54+D55</f>
        <v>8279.17</v>
      </c>
      <c r="E50" s="39">
        <f t="shared" ref="E50" si="15">D50/C50*100</f>
        <v>57.955465020230449</v>
      </c>
      <c r="F50" s="6">
        <f>F51+F52+F54+F55</f>
        <v>1142.5</v>
      </c>
      <c r="G50" s="6">
        <f>(F50+D50)/C50*100</f>
        <v>65.953140969101327</v>
      </c>
      <c r="H50" s="46" t="s">
        <v>54</v>
      </c>
    </row>
    <row r="51" spans="1:13" x14ac:dyDescent="0.25">
      <c r="A51" s="24">
        <v>35</v>
      </c>
      <c r="B51" s="19" t="s">
        <v>8</v>
      </c>
      <c r="C51" s="44">
        <v>0</v>
      </c>
      <c r="D51" s="44">
        <v>0</v>
      </c>
      <c r="E51" s="53" t="s">
        <v>54</v>
      </c>
      <c r="F51" s="6">
        <f t="shared" ref="F51:F53" si="16">C51-D51</f>
        <v>0</v>
      </c>
      <c r="G51" s="53" t="s">
        <v>54</v>
      </c>
      <c r="H51" s="46" t="s">
        <v>54</v>
      </c>
    </row>
    <row r="52" spans="1:13" x14ac:dyDescent="0.25">
      <c r="A52" s="24">
        <v>36</v>
      </c>
      <c r="B52" s="19" t="s">
        <v>7</v>
      </c>
      <c r="C52" s="44">
        <f>C53</f>
        <v>0</v>
      </c>
      <c r="D52" s="44">
        <f>D53</f>
        <v>0</v>
      </c>
      <c r="E52" s="53" t="s">
        <v>54</v>
      </c>
      <c r="F52" s="6">
        <f t="shared" si="16"/>
        <v>0</v>
      </c>
      <c r="G52" s="53" t="s">
        <v>54</v>
      </c>
      <c r="H52" s="46" t="s">
        <v>54</v>
      </c>
    </row>
    <row r="53" spans="1:13" ht="198" hidden="1" customHeight="1" x14ac:dyDescent="0.25">
      <c r="A53" s="24">
        <v>37</v>
      </c>
      <c r="B53" s="19" t="s">
        <v>35</v>
      </c>
      <c r="C53" s="44">
        <v>0</v>
      </c>
      <c r="D53" s="44">
        <v>0</v>
      </c>
      <c r="E53" s="53" t="s">
        <v>54</v>
      </c>
      <c r="F53" s="6">
        <f t="shared" si="16"/>
        <v>0</v>
      </c>
      <c r="G53" s="53" t="s">
        <v>54</v>
      </c>
      <c r="H53" s="46" t="s">
        <v>54</v>
      </c>
    </row>
    <row r="54" spans="1:13" ht="79.5" customHeight="1" x14ac:dyDescent="0.25">
      <c r="A54" s="24">
        <v>38</v>
      </c>
      <c r="B54" s="19" t="s">
        <v>9</v>
      </c>
      <c r="C54" s="44">
        <v>5905.4</v>
      </c>
      <c r="D54" s="96">
        <v>948.1</v>
      </c>
      <c r="E54" s="39">
        <f>D54/C54*100</f>
        <v>16.054797304162292</v>
      </c>
      <c r="F54" s="39">
        <v>1142.5</v>
      </c>
      <c r="G54" s="44">
        <f>(F54+D54)/C54*100</f>
        <v>35.401496935008637</v>
      </c>
      <c r="H54" s="33" t="s">
        <v>239</v>
      </c>
    </row>
    <row r="55" spans="1:13" ht="63" customHeight="1" x14ac:dyDescent="0.25">
      <c r="A55" s="24">
        <v>39</v>
      </c>
      <c r="B55" s="19" t="s">
        <v>10</v>
      </c>
      <c r="C55" s="33">
        <v>8380</v>
      </c>
      <c r="D55" s="44">
        <v>7331.07</v>
      </c>
      <c r="E55" s="39">
        <f t="shared" ref="E55" si="17">D55/C55*100</f>
        <v>87.48293556085919</v>
      </c>
      <c r="F55" s="54">
        <v>0</v>
      </c>
      <c r="G55" s="6">
        <f>(F55+D55)/C55*100</f>
        <v>87.48293556085919</v>
      </c>
      <c r="H55" s="5" t="s">
        <v>255</v>
      </c>
    </row>
    <row r="56" spans="1:13" ht="34.5" customHeight="1" x14ac:dyDescent="0.25">
      <c r="A56" s="24">
        <v>40</v>
      </c>
      <c r="B56" s="5" t="s">
        <v>44</v>
      </c>
      <c r="C56" s="6">
        <f>C57+C58+C60+C61</f>
        <v>0</v>
      </c>
      <c r="D56" s="6">
        <f>D57+D58+D60+D61</f>
        <v>0</v>
      </c>
      <c r="E56" s="55" t="s">
        <v>54</v>
      </c>
      <c r="F56" s="39">
        <f t="shared" ref="F56:F60" si="18">C56-D56</f>
        <v>0</v>
      </c>
      <c r="G56" s="53" t="s">
        <v>54</v>
      </c>
      <c r="H56" s="46" t="s">
        <v>54</v>
      </c>
    </row>
    <row r="57" spans="1:13" x14ac:dyDescent="0.25">
      <c r="A57" s="24">
        <v>41</v>
      </c>
      <c r="B57" s="19" t="s">
        <v>8</v>
      </c>
      <c r="C57" s="44">
        <v>0</v>
      </c>
      <c r="D57" s="44">
        <v>0</v>
      </c>
      <c r="E57" s="55" t="s">
        <v>54</v>
      </c>
      <c r="F57" s="39">
        <f t="shared" si="18"/>
        <v>0</v>
      </c>
      <c r="G57" s="53" t="s">
        <v>54</v>
      </c>
      <c r="H57" s="46" t="s">
        <v>54</v>
      </c>
    </row>
    <row r="58" spans="1:13" x14ac:dyDescent="0.25">
      <c r="A58" s="24">
        <v>42</v>
      </c>
      <c r="B58" s="19" t="s">
        <v>7</v>
      </c>
      <c r="C58" s="44">
        <f>C59</f>
        <v>0</v>
      </c>
      <c r="D58" s="44">
        <f>D59</f>
        <v>0</v>
      </c>
      <c r="E58" s="55" t="s">
        <v>54</v>
      </c>
      <c r="F58" s="39">
        <f t="shared" si="18"/>
        <v>0</v>
      </c>
      <c r="G58" s="53" t="s">
        <v>54</v>
      </c>
      <c r="H58" s="46" t="s">
        <v>54</v>
      </c>
    </row>
    <row r="59" spans="1:13" x14ac:dyDescent="0.25">
      <c r="A59" s="24">
        <v>43</v>
      </c>
      <c r="B59" s="19" t="s">
        <v>35</v>
      </c>
      <c r="C59" s="44">
        <v>0</v>
      </c>
      <c r="D59" s="44">
        <v>0</v>
      </c>
      <c r="E59" s="55" t="s">
        <v>54</v>
      </c>
      <c r="F59" s="39">
        <f t="shared" si="18"/>
        <v>0</v>
      </c>
      <c r="G59" s="53" t="s">
        <v>54</v>
      </c>
      <c r="H59" s="46" t="s">
        <v>54</v>
      </c>
    </row>
    <row r="60" spans="1:13" ht="33" customHeight="1" x14ac:dyDescent="0.25">
      <c r="A60" s="20">
        <v>44</v>
      </c>
      <c r="B60" s="19" t="s">
        <v>9</v>
      </c>
      <c r="C60" s="35">
        <v>0</v>
      </c>
      <c r="D60" s="35">
        <v>0</v>
      </c>
      <c r="E60" s="55" t="s">
        <v>54</v>
      </c>
      <c r="F60" s="39">
        <f t="shared" si="18"/>
        <v>0</v>
      </c>
      <c r="G60" s="53" t="s">
        <v>54</v>
      </c>
      <c r="H60" s="46" t="s">
        <v>54</v>
      </c>
    </row>
    <row r="61" spans="1:13" x14ac:dyDescent="0.25">
      <c r="A61" s="20">
        <v>45</v>
      </c>
      <c r="B61" s="19" t="s">
        <v>10</v>
      </c>
      <c r="C61" s="35">
        <v>0</v>
      </c>
      <c r="D61" s="35">
        <v>0</v>
      </c>
      <c r="E61" s="55" t="s">
        <v>54</v>
      </c>
      <c r="F61" s="39">
        <f>C61-D61</f>
        <v>0</v>
      </c>
      <c r="G61" s="53" t="s">
        <v>54</v>
      </c>
      <c r="H61" s="46" t="s">
        <v>54</v>
      </c>
    </row>
    <row r="62" spans="1:13" x14ac:dyDescent="0.25">
      <c r="A62" s="20">
        <v>46</v>
      </c>
      <c r="B62" s="138" t="s">
        <v>37</v>
      </c>
      <c r="C62" s="138"/>
      <c r="D62" s="138"/>
      <c r="E62" s="138"/>
      <c r="F62" s="138"/>
      <c r="G62" s="138"/>
      <c r="H62" s="138"/>
    </row>
    <row r="63" spans="1:13" ht="28.5" customHeight="1" x14ac:dyDescent="0.25">
      <c r="A63" s="72">
        <v>47</v>
      </c>
      <c r="B63" s="41" t="s">
        <v>45</v>
      </c>
      <c r="C63" s="42">
        <f>C64+C65+C67+C68</f>
        <v>591.70000000000005</v>
      </c>
      <c r="D63" s="42">
        <f>D64+D65+D67+D68</f>
        <v>0</v>
      </c>
      <c r="E63" s="55" t="s">
        <v>54</v>
      </c>
      <c r="F63" s="42">
        <f>F64+F65+F67+F68</f>
        <v>370.4</v>
      </c>
      <c r="G63" s="53" t="s">
        <v>54</v>
      </c>
      <c r="H63" s="46" t="s">
        <v>54</v>
      </c>
      <c r="M63" s="45"/>
    </row>
    <row r="64" spans="1:13" x14ac:dyDescent="0.25">
      <c r="A64" s="72">
        <v>48</v>
      </c>
      <c r="B64" s="6" t="s">
        <v>8</v>
      </c>
      <c r="C64" s="39">
        <f>C70+C76+C82</f>
        <v>0</v>
      </c>
      <c r="D64" s="39">
        <f>D70+D76+D82</f>
        <v>0</v>
      </c>
      <c r="E64" s="55" t="s">
        <v>54</v>
      </c>
      <c r="F64" s="39">
        <f>C64-D64</f>
        <v>0</v>
      </c>
      <c r="G64" s="53" t="s">
        <v>54</v>
      </c>
      <c r="H64" s="46" t="s">
        <v>54</v>
      </c>
    </row>
    <row r="65" spans="1:13" x14ac:dyDescent="0.25">
      <c r="A65" s="72">
        <v>49</v>
      </c>
      <c r="B65" s="6" t="s">
        <v>7</v>
      </c>
      <c r="C65" s="39">
        <f>C66</f>
        <v>0</v>
      </c>
      <c r="D65" s="39">
        <f>D66</f>
        <v>0</v>
      </c>
      <c r="E65" s="55" t="s">
        <v>54</v>
      </c>
      <c r="F65" s="39">
        <f>F66</f>
        <v>0</v>
      </c>
      <c r="G65" s="53" t="s">
        <v>54</v>
      </c>
      <c r="H65" s="46" t="s">
        <v>54</v>
      </c>
    </row>
    <row r="66" spans="1:13" ht="18.75" customHeight="1" x14ac:dyDescent="0.25">
      <c r="A66" s="72">
        <v>50</v>
      </c>
      <c r="B66" s="6" t="s">
        <v>35</v>
      </c>
      <c r="C66" s="39">
        <f t="shared" ref="C66:D68" si="19">C72+C78+C84</f>
        <v>0</v>
      </c>
      <c r="D66" s="39">
        <f t="shared" si="19"/>
        <v>0</v>
      </c>
      <c r="E66" s="55" t="s">
        <v>54</v>
      </c>
      <c r="F66" s="39">
        <f t="shared" ref="F66:F71" si="20">C66-D66</f>
        <v>0</v>
      </c>
      <c r="G66" s="53" t="s">
        <v>54</v>
      </c>
      <c r="H66" s="46" t="s">
        <v>54</v>
      </c>
    </row>
    <row r="67" spans="1:13" x14ac:dyDescent="0.25">
      <c r="A67" s="72">
        <v>51</v>
      </c>
      <c r="B67" s="6" t="s">
        <v>9</v>
      </c>
      <c r="C67" s="39">
        <f t="shared" si="19"/>
        <v>591.70000000000005</v>
      </c>
      <c r="D67" s="39">
        <f t="shared" si="19"/>
        <v>0</v>
      </c>
      <c r="E67" s="55" t="s">
        <v>54</v>
      </c>
      <c r="F67" s="39">
        <f>F73+F79+F85</f>
        <v>370.4</v>
      </c>
      <c r="G67" s="53" t="s">
        <v>54</v>
      </c>
      <c r="H67" s="46" t="s">
        <v>54</v>
      </c>
      <c r="M67" s="45"/>
    </row>
    <row r="68" spans="1:13" ht="15.75" customHeight="1" x14ac:dyDescent="0.25">
      <c r="A68" s="72">
        <v>52</v>
      </c>
      <c r="B68" s="6" t="s">
        <v>10</v>
      </c>
      <c r="C68" s="39">
        <f t="shared" si="19"/>
        <v>0</v>
      </c>
      <c r="D68" s="39">
        <f t="shared" si="19"/>
        <v>0</v>
      </c>
      <c r="E68" s="55" t="s">
        <v>54</v>
      </c>
      <c r="F68" s="39">
        <f>F74+F80+F86</f>
        <v>0</v>
      </c>
      <c r="G68" s="53" t="s">
        <v>54</v>
      </c>
      <c r="H68" s="46" t="s">
        <v>54</v>
      </c>
    </row>
    <row r="69" spans="1:13" ht="75" customHeight="1" x14ac:dyDescent="0.25">
      <c r="A69" s="72">
        <v>53</v>
      </c>
      <c r="B69" s="6" t="s">
        <v>43</v>
      </c>
      <c r="C69" s="6">
        <f>C70+C71+C73+C74</f>
        <v>591.70000000000005</v>
      </c>
      <c r="D69" s="6">
        <f>D70+D71+D73+D74</f>
        <v>0</v>
      </c>
      <c r="E69" s="55" t="s">
        <v>54</v>
      </c>
      <c r="F69" s="39">
        <f t="shared" ref="F69" si="21">C69-D69</f>
        <v>591.70000000000005</v>
      </c>
      <c r="G69" s="53" t="s">
        <v>54</v>
      </c>
      <c r="H69" s="46" t="s">
        <v>54</v>
      </c>
      <c r="I69" s="26"/>
    </row>
    <row r="70" spans="1:13" x14ac:dyDescent="0.25">
      <c r="A70" s="20">
        <v>54</v>
      </c>
      <c r="B70" s="19" t="s">
        <v>8</v>
      </c>
      <c r="C70" s="44">
        <v>0</v>
      </c>
      <c r="D70" s="44">
        <v>0</v>
      </c>
      <c r="E70" s="55" t="s">
        <v>54</v>
      </c>
      <c r="F70" s="39">
        <f t="shared" si="20"/>
        <v>0</v>
      </c>
      <c r="G70" s="53" t="s">
        <v>54</v>
      </c>
      <c r="H70" s="46" t="s">
        <v>54</v>
      </c>
      <c r="I70" s="26"/>
    </row>
    <row r="71" spans="1:13" x14ac:dyDescent="0.25">
      <c r="A71" s="20">
        <v>55</v>
      </c>
      <c r="B71" s="19" t="s">
        <v>7</v>
      </c>
      <c r="C71" s="52">
        <f>C72</f>
        <v>0</v>
      </c>
      <c r="D71" s="52">
        <f>D72</f>
        <v>0</v>
      </c>
      <c r="E71" s="55" t="s">
        <v>54</v>
      </c>
      <c r="F71" s="40">
        <f t="shared" si="20"/>
        <v>0</v>
      </c>
      <c r="G71" s="53" t="s">
        <v>54</v>
      </c>
      <c r="H71" s="46" t="s">
        <v>54</v>
      </c>
      <c r="I71" s="26"/>
    </row>
    <row r="72" spans="1:13" x14ac:dyDescent="0.25">
      <c r="A72" s="20">
        <v>56</v>
      </c>
      <c r="B72" s="19" t="s">
        <v>35</v>
      </c>
      <c r="C72" s="44">
        <v>0</v>
      </c>
      <c r="D72" s="44">
        <v>0</v>
      </c>
      <c r="E72" s="55" t="s">
        <v>54</v>
      </c>
      <c r="F72" s="39">
        <v>0</v>
      </c>
      <c r="G72" s="53" t="s">
        <v>54</v>
      </c>
      <c r="H72" s="46" t="s">
        <v>54</v>
      </c>
      <c r="I72" s="26"/>
    </row>
    <row r="73" spans="1:13" ht="51.75" customHeight="1" x14ac:dyDescent="0.25">
      <c r="A73" s="38">
        <v>57</v>
      </c>
      <c r="B73" s="19" t="s">
        <v>9</v>
      </c>
      <c r="C73" s="32">
        <v>591.70000000000005</v>
      </c>
      <c r="D73" s="32">
        <v>0</v>
      </c>
      <c r="E73" s="55" t="s">
        <v>54</v>
      </c>
      <c r="F73" s="39">
        <f>(316.7-135.2)+(275-86.1)</f>
        <v>370.4</v>
      </c>
      <c r="G73" s="53" t="s">
        <v>54</v>
      </c>
      <c r="H73" s="103" t="s">
        <v>253</v>
      </c>
      <c r="I73" s="26"/>
    </row>
    <row r="74" spans="1:13" ht="18" customHeight="1" x14ac:dyDescent="0.25">
      <c r="A74" s="38">
        <v>58</v>
      </c>
      <c r="B74" s="19" t="s">
        <v>10</v>
      </c>
      <c r="C74" s="32">
        <v>0</v>
      </c>
      <c r="D74" s="32">
        <v>0</v>
      </c>
      <c r="E74" s="55" t="s">
        <v>54</v>
      </c>
      <c r="F74" s="39">
        <v>0</v>
      </c>
      <c r="G74" s="53" t="s">
        <v>54</v>
      </c>
      <c r="H74" s="46" t="s">
        <v>54</v>
      </c>
      <c r="I74" s="26"/>
    </row>
    <row r="75" spans="1:13" s="25" customFormat="1" ht="60" x14ac:dyDescent="0.25">
      <c r="A75" s="20">
        <v>59</v>
      </c>
      <c r="B75" s="5" t="s">
        <v>46</v>
      </c>
      <c r="C75" s="6">
        <f>C76+C77+C79+C80</f>
        <v>0</v>
      </c>
      <c r="D75" s="6">
        <f>D76+D77+D79+D80</f>
        <v>0</v>
      </c>
      <c r="E75" s="55" t="s">
        <v>54</v>
      </c>
      <c r="F75" s="39">
        <f t="shared" ref="F75:F81" si="22">C75-D75</f>
        <v>0</v>
      </c>
      <c r="G75" s="53" t="s">
        <v>54</v>
      </c>
      <c r="H75" s="46" t="s">
        <v>54</v>
      </c>
      <c r="I75" s="27"/>
    </row>
    <row r="76" spans="1:13" s="25" customFormat="1" x14ac:dyDescent="0.25">
      <c r="A76" s="20">
        <v>60</v>
      </c>
      <c r="B76" s="19" t="s">
        <v>8</v>
      </c>
      <c r="C76" s="44">
        <v>0</v>
      </c>
      <c r="D76" s="44">
        <v>0</v>
      </c>
      <c r="E76" s="55" t="s">
        <v>54</v>
      </c>
      <c r="F76" s="39">
        <f t="shared" si="22"/>
        <v>0</v>
      </c>
      <c r="G76" s="53" t="s">
        <v>54</v>
      </c>
      <c r="H76" s="46" t="s">
        <v>54</v>
      </c>
      <c r="I76" s="27"/>
    </row>
    <row r="77" spans="1:13" s="25" customFormat="1" x14ac:dyDescent="0.25">
      <c r="A77" s="20">
        <v>61</v>
      </c>
      <c r="B77" s="19" t="s">
        <v>7</v>
      </c>
      <c r="C77" s="44">
        <f>C78</f>
        <v>0</v>
      </c>
      <c r="D77" s="44">
        <f>D78</f>
        <v>0</v>
      </c>
      <c r="E77" s="55" t="s">
        <v>54</v>
      </c>
      <c r="F77" s="39">
        <f t="shared" si="22"/>
        <v>0</v>
      </c>
      <c r="G77" s="53" t="s">
        <v>54</v>
      </c>
      <c r="H77" s="46" t="s">
        <v>54</v>
      </c>
      <c r="I77" s="27"/>
    </row>
    <row r="78" spans="1:13" s="25" customFormat="1" x14ac:dyDescent="0.25">
      <c r="A78" s="20">
        <v>62</v>
      </c>
      <c r="B78" s="19" t="s">
        <v>35</v>
      </c>
      <c r="C78" s="44">
        <v>0</v>
      </c>
      <c r="D78" s="44">
        <v>0</v>
      </c>
      <c r="E78" s="55" t="s">
        <v>54</v>
      </c>
      <c r="F78" s="39">
        <f t="shared" si="22"/>
        <v>0</v>
      </c>
      <c r="G78" s="53" t="s">
        <v>54</v>
      </c>
      <c r="H78" s="46" t="s">
        <v>54</v>
      </c>
      <c r="I78" s="27"/>
    </row>
    <row r="79" spans="1:13" s="25" customFormat="1" x14ac:dyDescent="0.25">
      <c r="A79" s="20">
        <v>63</v>
      </c>
      <c r="B79" s="19" t="s">
        <v>9</v>
      </c>
      <c r="C79" s="44">
        <v>0</v>
      </c>
      <c r="D79" s="44">
        <v>0</v>
      </c>
      <c r="E79" s="55" t="s">
        <v>54</v>
      </c>
      <c r="F79" s="39">
        <f t="shared" si="22"/>
        <v>0</v>
      </c>
      <c r="G79" s="53" t="s">
        <v>54</v>
      </c>
      <c r="H79" s="46" t="s">
        <v>54</v>
      </c>
      <c r="I79" s="27"/>
    </row>
    <row r="80" spans="1:13" s="25" customFormat="1" ht="18" customHeight="1" x14ac:dyDescent="0.25">
      <c r="A80" s="20">
        <v>64</v>
      </c>
      <c r="B80" s="19" t="s">
        <v>10</v>
      </c>
      <c r="C80" s="44">
        <v>0</v>
      </c>
      <c r="D80" s="44">
        <v>0</v>
      </c>
      <c r="E80" s="55" t="s">
        <v>54</v>
      </c>
      <c r="F80" s="39">
        <f t="shared" si="22"/>
        <v>0</v>
      </c>
      <c r="G80" s="53" t="s">
        <v>54</v>
      </c>
      <c r="H80" s="46" t="s">
        <v>54</v>
      </c>
      <c r="I80" s="27"/>
    </row>
    <row r="81" spans="1:9" s="25" customFormat="1" ht="77.25" customHeight="1" x14ac:dyDescent="0.25">
      <c r="A81" s="20">
        <v>65</v>
      </c>
      <c r="B81" s="5" t="s">
        <v>47</v>
      </c>
      <c r="C81" s="6">
        <f>C82+C83+C85+C86</f>
        <v>0</v>
      </c>
      <c r="D81" s="6">
        <f>D82+D83+D85+D86</f>
        <v>0</v>
      </c>
      <c r="E81" s="56" t="s">
        <v>54</v>
      </c>
      <c r="F81" s="39">
        <f t="shared" si="22"/>
        <v>0</v>
      </c>
      <c r="G81" s="53" t="s">
        <v>54</v>
      </c>
      <c r="H81" s="46" t="s">
        <v>54</v>
      </c>
      <c r="I81" s="27"/>
    </row>
    <row r="82" spans="1:9" s="25" customFormat="1" x14ac:dyDescent="0.25">
      <c r="A82" s="20">
        <v>66</v>
      </c>
      <c r="B82" s="19" t="s">
        <v>8</v>
      </c>
      <c r="C82" s="44">
        <v>0</v>
      </c>
      <c r="D82" s="44">
        <v>0</v>
      </c>
      <c r="E82" s="56" t="s">
        <v>54</v>
      </c>
      <c r="F82" s="39">
        <f t="shared" ref="F82:F84" si="23">C82-D82</f>
        <v>0</v>
      </c>
      <c r="G82" s="53" t="s">
        <v>54</v>
      </c>
      <c r="H82" s="46" t="s">
        <v>54</v>
      </c>
      <c r="I82" s="27"/>
    </row>
    <row r="83" spans="1:9" s="25" customFormat="1" x14ac:dyDescent="0.25">
      <c r="A83" s="20">
        <v>67</v>
      </c>
      <c r="B83" s="19" t="s">
        <v>7</v>
      </c>
      <c r="C83" s="44">
        <f>C84</f>
        <v>0</v>
      </c>
      <c r="D83" s="44">
        <f>D84</f>
        <v>0</v>
      </c>
      <c r="E83" s="56" t="s">
        <v>54</v>
      </c>
      <c r="F83" s="39">
        <f t="shared" si="23"/>
        <v>0</v>
      </c>
      <c r="G83" s="53" t="s">
        <v>54</v>
      </c>
      <c r="H83" s="46" t="s">
        <v>54</v>
      </c>
      <c r="I83" s="27"/>
    </row>
    <row r="84" spans="1:9" s="25" customFormat="1" x14ac:dyDescent="0.25">
      <c r="A84" s="20">
        <v>68</v>
      </c>
      <c r="B84" s="19" t="s">
        <v>35</v>
      </c>
      <c r="C84" s="44">
        <v>0</v>
      </c>
      <c r="D84" s="44">
        <v>0</v>
      </c>
      <c r="E84" s="56" t="s">
        <v>54</v>
      </c>
      <c r="F84" s="39">
        <f t="shared" si="23"/>
        <v>0</v>
      </c>
      <c r="G84" s="53" t="s">
        <v>54</v>
      </c>
      <c r="H84" s="46" t="s">
        <v>54</v>
      </c>
      <c r="I84" s="27"/>
    </row>
    <row r="85" spans="1:9" s="25" customFormat="1" x14ac:dyDescent="0.25">
      <c r="A85" s="20">
        <v>69</v>
      </c>
      <c r="B85" s="19" t="s">
        <v>9</v>
      </c>
      <c r="C85" s="44">
        <v>0</v>
      </c>
      <c r="D85" s="44">
        <v>0</v>
      </c>
      <c r="E85" s="56" t="s">
        <v>54</v>
      </c>
      <c r="F85" s="39">
        <f t="shared" ref="F85" si="24">C85-D85</f>
        <v>0</v>
      </c>
      <c r="G85" s="53" t="s">
        <v>54</v>
      </c>
      <c r="H85" s="46" t="s">
        <v>54</v>
      </c>
      <c r="I85" s="27"/>
    </row>
    <row r="86" spans="1:9" x14ac:dyDescent="0.25">
      <c r="A86" s="20">
        <v>70</v>
      </c>
      <c r="B86" s="19" t="s">
        <v>10</v>
      </c>
      <c r="C86" s="35">
        <v>0</v>
      </c>
      <c r="D86" s="35">
        <v>0</v>
      </c>
      <c r="E86" s="56" t="s">
        <v>54</v>
      </c>
      <c r="F86" s="39">
        <f>C86-D86</f>
        <v>0</v>
      </c>
      <c r="G86" s="53" t="s">
        <v>54</v>
      </c>
      <c r="H86" s="46" t="s">
        <v>54</v>
      </c>
      <c r="I86" s="26"/>
    </row>
    <row r="87" spans="1:9" ht="30" customHeight="1" x14ac:dyDescent="0.25">
      <c r="A87" s="20">
        <v>71</v>
      </c>
      <c r="B87" s="141" t="s">
        <v>48</v>
      </c>
      <c r="C87" s="141"/>
      <c r="D87" s="141"/>
      <c r="E87" s="141"/>
      <c r="F87" s="141"/>
      <c r="G87" s="141"/>
      <c r="H87" s="141"/>
      <c r="I87" s="28"/>
    </row>
    <row r="88" spans="1:9" x14ac:dyDescent="0.25">
      <c r="A88" s="20">
        <v>72</v>
      </c>
      <c r="B88" s="21" t="s">
        <v>39</v>
      </c>
      <c r="C88" s="42">
        <f>C89+C90+C92+C93</f>
        <v>234.4</v>
      </c>
      <c r="D88" s="42">
        <f>D89+D90+D92+D93</f>
        <v>234.4</v>
      </c>
      <c r="E88" s="42">
        <f t="shared" ref="E88" si="25">D88/C88*100</f>
        <v>100</v>
      </c>
      <c r="F88" s="43">
        <f>F89+F90+F92+F93</f>
        <v>0</v>
      </c>
      <c r="G88" s="49">
        <f t="shared" ref="G88" si="26">(D88+F88)/C88*100</f>
        <v>100</v>
      </c>
      <c r="H88" s="46" t="s">
        <v>54</v>
      </c>
      <c r="I88" s="26"/>
    </row>
    <row r="89" spans="1:9" x14ac:dyDescent="0.25">
      <c r="A89" s="20">
        <v>73</v>
      </c>
      <c r="B89" s="19" t="s">
        <v>8</v>
      </c>
      <c r="C89" s="39">
        <f t="shared" ref="C89:D93" si="27">C95+C109</f>
        <v>0</v>
      </c>
      <c r="D89" s="39">
        <f t="shared" si="27"/>
        <v>0</v>
      </c>
      <c r="E89" s="56" t="s">
        <v>54</v>
      </c>
      <c r="F89" s="40">
        <v>0</v>
      </c>
      <c r="G89" s="53" t="s">
        <v>54</v>
      </c>
      <c r="H89" s="46" t="s">
        <v>54</v>
      </c>
      <c r="I89" s="26"/>
    </row>
    <row r="90" spans="1:9" x14ac:dyDescent="0.25">
      <c r="A90" s="20">
        <v>74</v>
      </c>
      <c r="B90" s="19" t="s">
        <v>7</v>
      </c>
      <c r="C90" s="39">
        <f t="shared" si="27"/>
        <v>0</v>
      </c>
      <c r="D90" s="39">
        <f t="shared" si="27"/>
        <v>0</v>
      </c>
      <c r="E90" s="56" t="s">
        <v>54</v>
      </c>
      <c r="F90" s="40">
        <v>0</v>
      </c>
      <c r="G90" s="53" t="s">
        <v>54</v>
      </c>
      <c r="H90" s="46" t="s">
        <v>54</v>
      </c>
      <c r="I90" s="26"/>
    </row>
    <row r="91" spans="1:9" x14ac:dyDescent="0.25">
      <c r="A91" s="20">
        <v>75</v>
      </c>
      <c r="B91" s="19" t="s">
        <v>35</v>
      </c>
      <c r="C91" s="39">
        <f t="shared" si="27"/>
        <v>0</v>
      </c>
      <c r="D91" s="39">
        <f t="shared" si="27"/>
        <v>0</v>
      </c>
      <c r="E91" s="56" t="s">
        <v>54</v>
      </c>
      <c r="F91" s="40">
        <v>0</v>
      </c>
      <c r="G91" s="53" t="s">
        <v>54</v>
      </c>
      <c r="H91" s="46" t="s">
        <v>54</v>
      </c>
      <c r="I91" s="26"/>
    </row>
    <row r="92" spans="1:9" x14ac:dyDescent="0.25">
      <c r="A92" s="20">
        <v>76</v>
      </c>
      <c r="B92" s="19" t="s">
        <v>9</v>
      </c>
      <c r="C92" s="39">
        <f t="shared" si="27"/>
        <v>234.4</v>
      </c>
      <c r="D92" s="39">
        <f t="shared" si="27"/>
        <v>234.4</v>
      </c>
      <c r="E92" s="56" t="s">
        <v>54</v>
      </c>
      <c r="F92" s="40">
        <v>0</v>
      </c>
      <c r="G92" s="53" t="s">
        <v>54</v>
      </c>
      <c r="H92" s="46" t="s">
        <v>54</v>
      </c>
      <c r="I92" s="26"/>
    </row>
    <row r="93" spans="1:9" x14ac:dyDescent="0.25">
      <c r="A93" s="20">
        <v>77</v>
      </c>
      <c r="B93" s="19" t="s">
        <v>10</v>
      </c>
      <c r="C93" s="39">
        <f t="shared" si="27"/>
        <v>0</v>
      </c>
      <c r="D93" s="39">
        <f t="shared" si="27"/>
        <v>0</v>
      </c>
      <c r="E93" s="56" t="s">
        <v>54</v>
      </c>
      <c r="F93" s="40">
        <v>0</v>
      </c>
      <c r="G93" s="53" t="s">
        <v>54</v>
      </c>
      <c r="H93" s="46" t="s">
        <v>54</v>
      </c>
      <c r="I93" s="26"/>
    </row>
    <row r="94" spans="1:9" ht="28.5" x14ac:dyDescent="0.25">
      <c r="A94" s="20">
        <v>78</v>
      </c>
      <c r="B94" s="23" t="s">
        <v>41</v>
      </c>
      <c r="C94" s="21">
        <f>C95+C96+C98+C99</f>
        <v>0</v>
      </c>
      <c r="D94" s="21">
        <f>D95+D96+D98+D99</f>
        <v>0</v>
      </c>
      <c r="E94" s="56" t="s">
        <v>54</v>
      </c>
      <c r="F94" s="50">
        <f t="shared" ref="F94" si="28">C94-D94</f>
        <v>0</v>
      </c>
      <c r="G94" s="53" t="s">
        <v>54</v>
      </c>
      <c r="H94" s="46" t="s">
        <v>54</v>
      </c>
      <c r="I94" s="26"/>
    </row>
    <row r="95" spans="1:9" x14ac:dyDescent="0.25">
      <c r="A95" s="20">
        <v>79</v>
      </c>
      <c r="B95" s="19" t="s">
        <v>8</v>
      </c>
      <c r="C95" s="22">
        <f t="shared" ref="C95:D99" si="29">C102</f>
        <v>0</v>
      </c>
      <c r="D95" s="22">
        <f t="shared" si="29"/>
        <v>0</v>
      </c>
      <c r="E95" s="56" t="s">
        <v>54</v>
      </c>
      <c r="F95" s="40">
        <v>0</v>
      </c>
      <c r="G95" s="53" t="s">
        <v>54</v>
      </c>
      <c r="H95" s="46" t="s">
        <v>54</v>
      </c>
      <c r="I95" s="26"/>
    </row>
    <row r="96" spans="1:9" x14ac:dyDescent="0.25">
      <c r="A96" s="20">
        <v>80</v>
      </c>
      <c r="B96" s="19" t="s">
        <v>7</v>
      </c>
      <c r="C96" s="22">
        <f t="shared" si="29"/>
        <v>0</v>
      </c>
      <c r="D96" s="22">
        <f t="shared" si="29"/>
        <v>0</v>
      </c>
      <c r="E96" s="56" t="s">
        <v>54</v>
      </c>
      <c r="F96" s="40">
        <v>0</v>
      </c>
      <c r="G96" s="53" t="s">
        <v>54</v>
      </c>
      <c r="H96" s="46" t="s">
        <v>54</v>
      </c>
      <c r="I96" s="26"/>
    </row>
    <row r="97" spans="1:9" x14ac:dyDescent="0.25">
      <c r="A97" s="20">
        <v>81</v>
      </c>
      <c r="B97" s="19" t="s">
        <v>35</v>
      </c>
      <c r="C97" s="22">
        <f t="shared" si="29"/>
        <v>0</v>
      </c>
      <c r="D97" s="22">
        <f t="shared" si="29"/>
        <v>0</v>
      </c>
      <c r="E97" s="56" t="s">
        <v>54</v>
      </c>
      <c r="F97" s="40">
        <v>0</v>
      </c>
      <c r="G97" s="53" t="s">
        <v>54</v>
      </c>
      <c r="H97" s="46" t="s">
        <v>54</v>
      </c>
      <c r="I97" s="26"/>
    </row>
    <row r="98" spans="1:9" x14ac:dyDescent="0.25">
      <c r="A98" s="20">
        <v>82</v>
      </c>
      <c r="B98" s="19" t="s">
        <v>9</v>
      </c>
      <c r="C98" s="22">
        <f t="shared" si="29"/>
        <v>0</v>
      </c>
      <c r="D98" s="22">
        <f t="shared" si="29"/>
        <v>0</v>
      </c>
      <c r="E98" s="56" t="s">
        <v>54</v>
      </c>
      <c r="F98" s="40">
        <v>0</v>
      </c>
      <c r="G98" s="53" t="s">
        <v>54</v>
      </c>
      <c r="H98" s="46" t="s">
        <v>54</v>
      </c>
      <c r="I98" s="26"/>
    </row>
    <row r="99" spans="1:9" ht="22.5" customHeight="1" x14ac:dyDescent="0.25">
      <c r="A99" s="20">
        <v>83</v>
      </c>
      <c r="B99" s="19" t="s">
        <v>10</v>
      </c>
      <c r="C99" s="22">
        <f t="shared" si="29"/>
        <v>0</v>
      </c>
      <c r="D99" s="22">
        <f t="shared" si="29"/>
        <v>0</v>
      </c>
      <c r="E99" s="56" t="s">
        <v>54</v>
      </c>
      <c r="F99" s="40">
        <v>0</v>
      </c>
      <c r="G99" s="53" t="s">
        <v>54</v>
      </c>
      <c r="H99" s="46" t="s">
        <v>54</v>
      </c>
      <c r="I99" s="26"/>
    </row>
    <row r="100" spans="1:9" x14ac:dyDescent="0.25">
      <c r="A100" s="20">
        <v>84</v>
      </c>
      <c r="B100" s="138" t="s">
        <v>49</v>
      </c>
      <c r="C100" s="138"/>
      <c r="D100" s="138"/>
      <c r="E100" s="138"/>
      <c r="F100" s="138"/>
      <c r="G100" s="138"/>
      <c r="H100" s="138"/>
      <c r="I100" s="26"/>
    </row>
    <row r="101" spans="1:9" s="25" customFormat="1" ht="93" customHeight="1" x14ac:dyDescent="0.25">
      <c r="A101" s="20">
        <v>85</v>
      </c>
      <c r="B101" s="5" t="s">
        <v>230</v>
      </c>
      <c r="C101" s="6">
        <f>C102+C103+C105+C106</f>
        <v>0</v>
      </c>
      <c r="D101" s="6">
        <f>D102+D103+D105+D106</f>
        <v>0</v>
      </c>
      <c r="E101" s="56" t="s">
        <v>54</v>
      </c>
      <c r="F101" s="40">
        <v>0</v>
      </c>
      <c r="G101" s="53" t="s">
        <v>54</v>
      </c>
      <c r="H101" s="46" t="s">
        <v>54</v>
      </c>
      <c r="I101" s="27"/>
    </row>
    <row r="102" spans="1:9" s="25" customFormat="1" x14ac:dyDescent="0.25">
      <c r="A102" s="20">
        <v>86</v>
      </c>
      <c r="B102" s="19" t="s">
        <v>8</v>
      </c>
      <c r="C102" s="44">
        <v>0</v>
      </c>
      <c r="D102" s="44">
        <v>0</v>
      </c>
      <c r="E102" s="56" t="s">
        <v>54</v>
      </c>
      <c r="F102" s="40">
        <v>0</v>
      </c>
      <c r="G102" s="53" t="s">
        <v>54</v>
      </c>
      <c r="H102" s="46" t="s">
        <v>54</v>
      </c>
      <c r="I102" s="27"/>
    </row>
    <row r="103" spans="1:9" s="25" customFormat="1" x14ac:dyDescent="0.25">
      <c r="A103" s="20">
        <v>87</v>
      </c>
      <c r="B103" s="19" t="s">
        <v>7</v>
      </c>
      <c r="C103" s="44">
        <f>C104</f>
        <v>0</v>
      </c>
      <c r="D103" s="44">
        <f>D104</f>
        <v>0</v>
      </c>
      <c r="E103" s="56" t="s">
        <v>54</v>
      </c>
      <c r="F103" s="40">
        <f t="shared" ref="F103:F106" si="30">F109+F115</f>
        <v>0</v>
      </c>
      <c r="G103" s="57" t="s">
        <v>54</v>
      </c>
      <c r="H103" s="46" t="s">
        <v>54</v>
      </c>
      <c r="I103" s="27"/>
    </row>
    <row r="104" spans="1:9" s="25" customFormat="1" ht="30" customHeight="1" x14ac:dyDescent="0.25">
      <c r="A104" s="20">
        <v>88</v>
      </c>
      <c r="B104" s="19" t="s">
        <v>35</v>
      </c>
      <c r="C104" s="44">
        <v>0</v>
      </c>
      <c r="D104" s="44">
        <v>0</v>
      </c>
      <c r="E104" s="56" t="s">
        <v>54</v>
      </c>
      <c r="F104" s="40">
        <f t="shared" si="30"/>
        <v>0</v>
      </c>
      <c r="G104" s="57" t="s">
        <v>54</v>
      </c>
      <c r="H104" s="46" t="s">
        <v>54</v>
      </c>
      <c r="I104" s="27"/>
    </row>
    <row r="105" spans="1:9" s="25" customFormat="1" ht="21.75" customHeight="1" x14ac:dyDescent="0.25">
      <c r="A105" s="20">
        <v>89</v>
      </c>
      <c r="B105" s="19" t="s">
        <v>9</v>
      </c>
      <c r="C105" s="44">
        <v>0</v>
      </c>
      <c r="D105" s="44">
        <v>0</v>
      </c>
      <c r="E105" s="56" t="s">
        <v>54</v>
      </c>
      <c r="F105" s="40">
        <f t="shared" si="30"/>
        <v>0</v>
      </c>
      <c r="G105" s="57" t="s">
        <v>54</v>
      </c>
      <c r="H105" s="46" t="s">
        <v>54</v>
      </c>
      <c r="I105" s="27"/>
    </row>
    <row r="106" spans="1:9" s="25" customFormat="1" x14ac:dyDescent="0.25">
      <c r="A106" s="20">
        <v>90</v>
      </c>
      <c r="B106" s="19" t="s">
        <v>10</v>
      </c>
      <c r="C106" s="44">
        <v>0</v>
      </c>
      <c r="D106" s="44">
        <v>0</v>
      </c>
      <c r="E106" s="56" t="s">
        <v>54</v>
      </c>
      <c r="F106" s="40">
        <f t="shared" si="30"/>
        <v>0</v>
      </c>
      <c r="G106" s="57" t="s">
        <v>54</v>
      </c>
      <c r="H106" s="46" t="s">
        <v>54</v>
      </c>
      <c r="I106" s="27"/>
    </row>
    <row r="107" spans="1:9" s="25" customFormat="1" x14ac:dyDescent="0.25">
      <c r="A107" s="20">
        <v>91</v>
      </c>
      <c r="B107" s="141" t="s">
        <v>37</v>
      </c>
      <c r="C107" s="141"/>
      <c r="D107" s="141"/>
      <c r="E107" s="141"/>
      <c r="F107" s="141"/>
      <c r="G107" s="141"/>
      <c r="H107" s="141"/>
      <c r="I107" s="27"/>
    </row>
    <row r="108" spans="1:9" s="25" customFormat="1" ht="28.5" x14ac:dyDescent="0.25">
      <c r="A108" s="20">
        <v>92</v>
      </c>
      <c r="B108" s="23" t="s">
        <v>50</v>
      </c>
      <c r="C108" s="41">
        <f>C109+C110+C112+C113</f>
        <v>234.4</v>
      </c>
      <c r="D108" s="41">
        <f>D109+D110+D112+D113</f>
        <v>234.4</v>
      </c>
      <c r="E108" s="42">
        <f t="shared" ref="E108:E112" si="31">D108/C108*100</f>
        <v>100</v>
      </c>
      <c r="F108" s="43">
        <f>F109+F110+F111+F112+F113</f>
        <v>0</v>
      </c>
      <c r="G108" s="49">
        <f>(D108+F108)/C108*100</f>
        <v>100</v>
      </c>
      <c r="H108" s="58" t="s">
        <v>54</v>
      </c>
      <c r="I108" s="27"/>
    </row>
    <row r="109" spans="1:9" s="25" customFormat="1" x14ac:dyDescent="0.25">
      <c r="A109" s="20">
        <v>93</v>
      </c>
      <c r="B109" s="19" t="s">
        <v>8</v>
      </c>
      <c r="C109" s="6">
        <f t="shared" ref="C109:D111" si="32">C115+C121</f>
        <v>0</v>
      </c>
      <c r="D109" s="6">
        <f t="shared" si="32"/>
        <v>0</v>
      </c>
      <c r="E109" s="56" t="s">
        <v>54</v>
      </c>
      <c r="F109" s="40">
        <f t="shared" ref="F109:F111" si="33">F115+F121</f>
        <v>0</v>
      </c>
      <c r="G109" s="57" t="s">
        <v>54</v>
      </c>
      <c r="H109" s="58" t="s">
        <v>54</v>
      </c>
      <c r="I109" s="27"/>
    </row>
    <row r="110" spans="1:9" s="25" customFormat="1" x14ac:dyDescent="0.25">
      <c r="A110" s="20">
        <v>94</v>
      </c>
      <c r="B110" s="19" t="s">
        <v>7</v>
      </c>
      <c r="C110" s="6">
        <f t="shared" si="32"/>
        <v>0</v>
      </c>
      <c r="D110" s="6">
        <f t="shared" si="32"/>
        <v>0</v>
      </c>
      <c r="E110" s="56" t="s">
        <v>54</v>
      </c>
      <c r="F110" s="40">
        <f t="shared" si="33"/>
        <v>0</v>
      </c>
      <c r="G110" s="57" t="s">
        <v>54</v>
      </c>
      <c r="H110" s="58" t="s">
        <v>54</v>
      </c>
      <c r="I110" s="27"/>
    </row>
    <row r="111" spans="1:9" s="25" customFormat="1" x14ac:dyDescent="0.25">
      <c r="A111" s="20">
        <v>95</v>
      </c>
      <c r="B111" s="19" t="s">
        <v>35</v>
      </c>
      <c r="C111" s="6">
        <f t="shared" si="32"/>
        <v>0</v>
      </c>
      <c r="D111" s="6">
        <f t="shared" si="32"/>
        <v>0</v>
      </c>
      <c r="E111" s="56" t="s">
        <v>54</v>
      </c>
      <c r="F111" s="40">
        <f t="shared" si="33"/>
        <v>0</v>
      </c>
      <c r="G111" s="57" t="s">
        <v>54</v>
      </c>
      <c r="H111" s="58" t="s">
        <v>54</v>
      </c>
      <c r="I111" s="27"/>
    </row>
    <row r="112" spans="1:9" s="25" customFormat="1" x14ac:dyDescent="0.25">
      <c r="A112" s="20">
        <v>96</v>
      </c>
      <c r="B112" s="19" t="s">
        <v>9</v>
      </c>
      <c r="C112" s="6">
        <v>234.4</v>
      </c>
      <c r="D112" s="6">
        <v>234.4</v>
      </c>
      <c r="E112" s="39">
        <f t="shared" si="31"/>
        <v>100</v>
      </c>
      <c r="F112" s="40">
        <v>0</v>
      </c>
      <c r="G112" s="6">
        <v>100</v>
      </c>
      <c r="H112" s="77" t="s">
        <v>229</v>
      </c>
      <c r="I112" s="27"/>
    </row>
    <row r="113" spans="1:9" x14ac:dyDescent="0.25">
      <c r="A113" s="20">
        <v>97</v>
      </c>
      <c r="B113" s="19" t="s">
        <v>10</v>
      </c>
      <c r="C113" s="39">
        <f>C119+C125</f>
        <v>0</v>
      </c>
      <c r="D113" s="39">
        <f>D119+D125</f>
        <v>0</v>
      </c>
      <c r="E113" s="39">
        <v>0</v>
      </c>
      <c r="F113" s="39">
        <v>0</v>
      </c>
      <c r="G113" s="36">
        <v>0</v>
      </c>
      <c r="H113" s="58" t="s">
        <v>54</v>
      </c>
      <c r="I113" s="26"/>
    </row>
    <row r="114" spans="1:9" ht="60" x14ac:dyDescent="0.25">
      <c r="A114" s="20">
        <v>98</v>
      </c>
      <c r="B114" s="5" t="s">
        <v>51</v>
      </c>
      <c r="C114" s="30">
        <f>C115+C116+C118+C119</f>
        <v>0</v>
      </c>
      <c r="D114" s="30">
        <f>D115+D116+D118+D119</f>
        <v>0</v>
      </c>
      <c r="E114" s="56" t="s">
        <v>54</v>
      </c>
      <c r="F114" s="31">
        <f t="shared" ref="F114:F119" si="34">C114-D114</f>
        <v>0</v>
      </c>
      <c r="G114" s="57" t="s">
        <v>54</v>
      </c>
      <c r="H114" s="58" t="s">
        <v>54</v>
      </c>
      <c r="I114" s="26"/>
    </row>
    <row r="115" spans="1:9" x14ac:dyDescent="0.25">
      <c r="A115" s="20">
        <v>99</v>
      </c>
      <c r="B115" s="19" t="s">
        <v>8</v>
      </c>
      <c r="C115" s="32">
        <v>0</v>
      </c>
      <c r="D115" s="32">
        <v>0</v>
      </c>
      <c r="E115" s="56" t="s">
        <v>54</v>
      </c>
      <c r="F115" s="31">
        <f t="shared" si="34"/>
        <v>0</v>
      </c>
      <c r="G115" s="57" t="s">
        <v>54</v>
      </c>
      <c r="H115" s="58" t="s">
        <v>54</v>
      </c>
      <c r="I115" s="26"/>
    </row>
    <row r="116" spans="1:9" x14ac:dyDescent="0.25">
      <c r="A116" s="20">
        <v>100</v>
      </c>
      <c r="B116" s="19" t="s">
        <v>7</v>
      </c>
      <c r="C116" s="32">
        <v>0</v>
      </c>
      <c r="D116" s="32">
        <v>0</v>
      </c>
      <c r="E116" s="56" t="s">
        <v>54</v>
      </c>
      <c r="F116" s="31">
        <f t="shared" si="34"/>
        <v>0</v>
      </c>
      <c r="G116" s="57" t="s">
        <v>54</v>
      </c>
      <c r="H116" s="58" t="s">
        <v>54</v>
      </c>
      <c r="I116" s="26"/>
    </row>
    <row r="117" spans="1:9" x14ac:dyDescent="0.25">
      <c r="A117" s="20">
        <v>101</v>
      </c>
      <c r="B117" s="19" t="s">
        <v>35</v>
      </c>
      <c r="C117" s="32">
        <v>0</v>
      </c>
      <c r="D117" s="32">
        <v>0</v>
      </c>
      <c r="E117" s="56" t="s">
        <v>54</v>
      </c>
      <c r="F117" s="31">
        <f t="shared" si="34"/>
        <v>0</v>
      </c>
      <c r="G117" s="57" t="s">
        <v>54</v>
      </c>
      <c r="H117" s="58" t="s">
        <v>54</v>
      </c>
      <c r="I117" s="26"/>
    </row>
    <row r="118" spans="1:9" x14ac:dyDescent="0.25">
      <c r="A118" s="20">
        <v>102</v>
      </c>
      <c r="B118" s="19" t="s">
        <v>9</v>
      </c>
      <c r="C118" s="32">
        <v>0</v>
      </c>
      <c r="D118" s="32">
        <v>0</v>
      </c>
      <c r="E118" s="56" t="s">
        <v>54</v>
      </c>
      <c r="F118" s="31">
        <f t="shared" si="34"/>
        <v>0</v>
      </c>
      <c r="G118" s="57" t="s">
        <v>54</v>
      </c>
      <c r="H118" s="58" t="s">
        <v>54</v>
      </c>
      <c r="I118" s="26"/>
    </row>
    <row r="119" spans="1:9" x14ac:dyDescent="0.25">
      <c r="A119" s="73">
        <v>103</v>
      </c>
      <c r="B119" s="19" t="s">
        <v>10</v>
      </c>
      <c r="C119" s="32">
        <v>0</v>
      </c>
      <c r="D119" s="32">
        <v>0</v>
      </c>
      <c r="E119" s="56" t="s">
        <v>54</v>
      </c>
      <c r="F119" s="31">
        <f t="shared" si="34"/>
        <v>0</v>
      </c>
      <c r="G119" s="57" t="s">
        <v>54</v>
      </c>
      <c r="H119" s="58" t="s">
        <v>54</v>
      </c>
      <c r="I119" s="26"/>
    </row>
    <row r="120" spans="1:9" ht="30.75" customHeight="1" x14ac:dyDescent="0.25">
      <c r="A120" s="74">
        <v>104</v>
      </c>
      <c r="B120" s="51" t="s">
        <v>52</v>
      </c>
      <c r="C120" s="36">
        <f>C121+C122+C124+C125</f>
        <v>234.4</v>
      </c>
      <c r="D120" s="36">
        <f>D121+D122+D124+D125</f>
        <v>234.4</v>
      </c>
      <c r="E120" s="36">
        <v>100</v>
      </c>
      <c r="F120" s="37">
        <v>0</v>
      </c>
      <c r="G120" s="36">
        <f>(D120+F120)/C120*100</f>
        <v>100</v>
      </c>
      <c r="H120" s="36" t="s">
        <v>56</v>
      </c>
      <c r="I120" s="26"/>
    </row>
    <row r="121" spans="1:9" x14ac:dyDescent="0.25">
      <c r="A121" s="74">
        <v>105</v>
      </c>
      <c r="B121" s="36" t="s">
        <v>8</v>
      </c>
      <c r="C121" s="48">
        <v>0</v>
      </c>
      <c r="D121" s="48">
        <v>0</v>
      </c>
      <c r="E121" s="56" t="s">
        <v>54</v>
      </c>
      <c r="F121" s="37">
        <f t="shared" ref="F121:F123" si="35">C121-D121</f>
        <v>0</v>
      </c>
      <c r="G121" s="56" t="s">
        <v>54</v>
      </c>
      <c r="H121" s="59" t="s">
        <v>54</v>
      </c>
      <c r="I121" s="26"/>
    </row>
    <row r="122" spans="1:9" x14ac:dyDescent="0.25">
      <c r="A122" s="74">
        <v>106</v>
      </c>
      <c r="B122" s="36" t="s">
        <v>7</v>
      </c>
      <c r="C122" s="48">
        <v>0</v>
      </c>
      <c r="D122" s="48">
        <v>0</v>
      </c>
      <c r="E122" s="56" t="s">
        <v>54</v>
      </c>
      <c r="F122" s="37">
        <f t="shared" si="35"/>
        <v>0</v>
      </c>
      <c r="G122" s="56" t="s">
        <v>54</v>
      </c>
      <c r="H122" s="59" t="s">
        <v>54</v>
      </c>
      <c r="I122" s="26"/>
    </row>
    <row r="123" spans="1:9" x14ac:dyDescent="0.25">
      <c r="A123" s="74">
        <v>107</v>
      </c>
      <c r="B123" s="36" t="s">
        <v>35</v>
      </c>
      <c r="C123" s="48">
        <v>0</v>
      </c>
      <c r="D123" s="48">
        <v>0</v>
      </c>
      <c r="E123" s="56" t="s">
        <v>54</v>
      </c>
      <c r="F123" s="37">
        <f t="shared" si="35"/>
        <v>0</v>
      </c>
      <c r="G123" s="56" t="s">
        <v>54</v>
      </c>
      <c r="H123" s="59" t="s">
        <v>54</v>
      </c>
      <c r="I123" s="26"/>
    </row>
    <row r="124" spans="1:9" ht="24" customHeight="1" x14ac:dyDescent="0.25">
      <c r="A124" s="74">
        <v>108</v>
      </c>
      <c r="B124" s="36" t="s">
        <v>9</v>
      </c>
      <c r="C124" s="48">
        <v>234.4</v>
      </c>
      <c r="D124" s="48">
        <v>234.4</v>
      </c>
      <c r="E124" s="36">
        <f t="shared" ref="E124" si="36">D124/C124*100</f>
        <v>100</v>
      </c>
      <c r="F124" s="37">
        <f>C124-234.35712</f>
        <v>4.2879999999996699E-2</v>
      </c>
      <c r="G124" s="36">
        <v>0</v>
      </c>
      <c r="H124" s="60" t="s">
        <v>231</v>
      </c>
      <c r="I124" s="26"/>
    </row>
    <row r="125" spans="1:9" x14ac:dyDescent="0.25">
      <c r="A125" s="74">
        <v>109</v>
      </c>
      <c r="B125" s="36" t="s">
        <v>10</v>
      </c>
      <c r="C125" s="48">
        <v>0</v>
      </c>
      <c r="D125" s="48">
        <v>0</v>
      </c>
      <c r="E125" s="56" t="s">
        <v>54</v>
      </c>
      <c r="F125" s="56" t="s">
        <v>54</v>
      </c>
      <c r="G125" s="56" t="s">
        <v>54</v>
      </c>
      <c r="H125" s="58" t="s">
        <v>54</v>
      </c>
      <c r="I125" s="26"/>
    </row>
    <row r="126" spans="1:9" ht="18" customHeight="1" x14ac:dyDescent="0.25">
      <c r="A126" s="20">
        <v>110</v>
      </c>
      <c r="B126" s="141" t="s">
        <v>55</v>
      </c>
      <c r="C126" s="141"/>
      <c r="D126" s="141"/>
      <c r="E126" s="141"/>
      <c r="F126" s="141"/>
      <c r="G126" s="141"/>
      <c r="H126" s="141"/>
      <c r="I126" s="28"/>
    </row>
    <row r="127" spans="1:9" x14ac:dyDescent="0.25">
      <c r="A127" s="20">
        <v>111</v>
      </c>
      <c r="B127" s="21" t="s">
        <v>39</v>
      </c>
      <c r="C127" s="21">
        <f>C128+C129+C131+C132</f>
        <v>356</v>
      </c>
      <c r="D127" s="21">
        <f>D128+D129+D131+D132</f>
        <v>321.2</v>
      </c>
      <c r="E127" s="47">
        <f>D127/C127*100</f>
        <v>90.224719101123597</v>
      </c>
      <c r="F127" s="47">
        <f>F128+F129+F130+F131+F132</f>
        <v>34.799999999999997</v>
      </c>
      <c r="G127" s="36">
        <f>(D127+F127)/C127*100</f>
        <v>100</v>
      </c>
      <c r="H127" s="58" t="s">
        <v>54</v>
      </c>
      <c r="I127" s="26"/>
    </row>
    <row r="128" spans="1:9" x14ac:dyDescent="0.25">
      <c r="A128" s="20">
        <v>112</v>
      </c>
      <c r="B128" s="19" t="s">
        <v>8</v>
      </c>
      <c r="C128" s="34">
        <f t="shared" ref="C128:D132" si="37">C135</f>
        <v>0</v>
      </c>
      <c r="D128" s="34">
        <f t="shared" si="37"/>
        <v>0</v>
      </c>
      <c r="E128" s="53" t="s">
        <v>54</v>
      </c>
      <c r="F128" s="34">
        <f>F135</f>
        <v>0</v>
      </c>
      <c r="G128" s="102" t="s">
        <v>54</v>
      </c>
      <c r="H128" s="58" t="s">
        <v>54</v>
      </c>
      <c r="I128" s="26"/>
    </row>
    <row r="129" spans="1:9" x14ac:dyDescent="0.25">
      <c r="A129" s="20">
        <v>113</v>
      </c>
      <c r="B129" s="19" t="s">
        <v>7</v>
      </c>
      <c r="C129" s="34">
        <f t="shared" si="37"/>
        <v>0</v>
      </c>
      <c r="D129" s="34">
        <f t="shared" si="37"/>
        <v>0</v>
      </c>
      <c r="E129" s="53" t="s">
        <v>54</v>
      </c>
      <c r="F129" s="34">
        <f>F136</f>
        <v>0</v>
      </c>
      <c r="G129" s="102" t="s">
        <v>54</v>
      </c>
      <c r="H129" s="58" t="s">
        <v>54</v>
      </c>
      <c r="I129" s="26"/>
    </row>
    <row r="130" spans="1:9" ht="18" customHeight="1" x14ac:dyDescent="0.25">
      <c r="A130" s="20">
        <v>114</v>
      </c>
      <c r="B130" s="19" t="s">
        <v>35</v>
      </c>
      <c r="C130" s="34">
        <f t="shared" si="37"/>
        <v>0</v>
      </c>
      <c r="D130" s="34">
        <f t="shared" si="37"/>
        <v>0</v>
      </c>
      <c r="E130" s="53" t="s">
        <v>54</v>
      </c>
      <c r="F130" s="34">
        <f>F137</f>
        <v>0</v>
      </c>
      <c r="G130" s="102" t="s">
        <v>54</v>
      </c>
      <c r="H130" s="58" t="s">
        <v>54</v>
      </c>
      <c r="I130" s="26"/>
    </row>
    <row r="131" spans="1:9" x14ac:dyDescent="0.25">
      <c r="A131" s="20">
        <v>115</v>
      </c>
      <c r="B131" s="19" t="s">
        <v>9</v>
      </c>
      <c r="C131" s="34">
        <f t="shared" si="37"/>
        <v>356</v>
      </c>
      <c r="D131" s="34">
        <f t="shared" si="37"/>
        <v>321.2</v>
      </c>
      <c r="E131" s="34">
        <f>D131/C131*100</f>
        <v>90.224719101123597</v>
      </c>
      <c r="F131" s="34">
        <f>F138</f>
        <v>34.799999999999997</v>
      </c>
      <c r="G131" s="36">
        <f>(D131+F131)/C131*100</f>
        <v>100</v>
      </c>
      <c r="H131" s="58" t="s">
        <v>54</v>
      </c>
      <c r="I131" s="26"/>
    </row>
    <row r="132" spans="1:9" x14ac:dyDescent="0.25">
      <c r="A132" s="20">
        <v>116</v>
      </c>
      <c r="B132" s="19" t="s">
        <v>10</v>
      </c>
      <c r="C132" s="34">
        <f t="shared" si="37"/>
        <v>0</v>
      </c>
      <c r="D132" s="34">
        <f t="shared" si="37"/>
        <v>0</v>
      </c>
      <c r="E132" s="53" t="s">
        <v>54</v>
      </c>
      <c r="F132" s="34">
        <f>F139</f>
        <v>0</v>
      </c>
      <c r="G132" s="102" t="s">
        <v>54</v>
      </c>
      <c r="H132" s="58" t="s">
        <v>54</v>
      </c>
      <c r="I132" s="26"/>
    </row>
    <row r="133" spans="1:9" x14ac:dyDescent="0.25">
      <c r="A133" s="20">
        <v>117</v>
      </c>
      <c r="B133" s="141" t="s">
        <v>37</v>
      </c>
      <c r="C133" s="141"/>
      <c r="D133" s="141"/>
      <c r="E133" s="141"/>
      <c r="F133" s="141"/>
      <c r="G133" s="141"/>
      <c r="H133" s="141"/>
      <c r="I133" s="26"/>
    </row>
    <row r="134" spans="1:9" ht="28.5" x14ac:dyDescent="0.25">
      <c r="A134" s="20">
        <v>118</v>
      </c>
      <c r="B134" s="23" t="s">
        <v>50</v>
      </c>
      <c r="C134" s="6">
        <f>C135+C136+C138+C139</f>
        <v>356</v>
      </c>
      <c r="D134" s="6">
        <f>D135+D136+D138+D139</f>
        <v>321.2</v>
      </c>
      <c r="E134" s="39">
        <f>D134/C134*100</f>
        <v>90.224719101123597</v>
      </c>
      <c r="F134" s="6">
        <f>F135+F136+F137+F138+F139</f>
        <v>34.799999999999997</v>
      </c>
      <c r="G134" s="39">
        <f>(D134+F134)/C134*100</f>
        <v>100</v>
      </c>
      <c r="H134" s="58" t="s">
        <v>54</v>
      </c>
      <c r="I134" s="26"/>
    </row>
    <row r="135" spans="1:9" x14ac:dyDescent="0.25">
      <c r="A135" s="20">
        <v>119</v>
      </c>
      <c r="B135" s="19" t="s">
        <v>8</v>
      </c>
      <c r="C135" s="6">
        <f t="shared" ref="C135:D139" si="38">C141</f>
        <v>0</v>
      </c>
      <c r="D135" s="6">
        <f t="shared" si="38"/>
        <v>0</v>
      </c>
      <c r="E135" s="53" t="s">
        <v>54</v>
      </c>
      <c r="F135" s="6">
        <f>F141</f>
        <v>0</v>
      </c>
      <c r="G135" s="53" t="s">
        <v>54</v>
      </c>
      <c r="H135" s="58" t="s">
        <v>54</v>
      </c>
      <c r="I135" s="26"/>
    </row>
    <row r="136" spans="1:9" x14ac:dyDescent="0.25">
      <c r="A136" s="20">
        <v>120</v>
      </c>
      <c r="B136" s="19" t="s">
        <v>7</v>
      </c>
      <c r="C136" s="6">
        <f t="shared" si="38"/>
        <v>0</v>
      </c>
      <c r="D136" s="6">
        <f t="shared" si="38"/>
        <v>0</v>
      </c>
      <c r="E136" s="53" t="s">
        <v>54</v>
      </c>
      <c r="F136" s="6">
        <f>F142</f>
        <v>0</v>
      </c>
      <c r="G136" s="53" t="s">
        <v>54</v>
      </c>
      <c r="H136" s="58" t="s">
        <v>54</v>
      </c>
      <c r="I136" s="26"/>
    </row>
    <row r="137" spans="1:9" ht="18" customHeight="1" x14ac:dyDescent="0.25">
      <c r="A137" s="20">
        <v>121</v>
      </c>
      <c r="B137" s="19" t="s">
        <v>35</v>
      </c>
      <c r="C137" s="6">
        <f t="shared" si="38"/>
        <v>0</v>
      </c>
      <c r="D137" s="6">
        <f t="shared" si="38"/>
        <v>0</v>
      </c>
      <c r="E137" s="53" t="s">
        <v>54</v>
      </c>
      <c r="F137" s="6">
        <f>F143</f>
        <v>0</v>
      </c>
      <c r="G137" s="53" t="s">
        <v>54</v>
      </c>
      <c r="H137" s="58" t="s">
        <v>54</v>
      </c>
      <c r="I137" s="26"/>
    </row>
    <row r="138" spans="1:9" x14ac:dyDescent="0.25">
      <c r="A138" s="20">
        <v>122</v>
      </c>
      <c r="B138" s="19" t="s">
        <v>9</v>
      </c>
      <c r="C138" s="6">
        <f t="shared" si="38"/>
        <v>356</v>
      </c>
      <c r="D138" s="6">
        <f t="shared" si="38"/>
        <v>321.2</v>
      </c>
      <c r="E138" s="34">
        <f>D138/C138*100</f>
        <v>90.224719101123597</v>
      </c>
      <c r="F138" s="6">
        <f>F144</f>
        <v>34.799999999999997</v>
      </c>
      <c r="G138" s="39">
        <f>(D138+F138)/C138*100</f>
        <v>100</v>
      </c>
      <c r="H138" s="58" t="s">
        <v>54</v>
      </c>
      <c r="I138" s="26"/>
    </row>
    <row r="139" spans="1:9" x14ac:dyDescent="0.25">
      <c r="A139" s="20">
        <v>123</v>
      </c>
      <c r="B139" s="19" t="s">
        <v>10</v>
      </c>
      <c r="C139" s="34">
        <f t="shared" si="38"/>
        <v>0</v>
      </c>
      <c r="D139" s="34">
        <f t="shared" si="38"/>
        <v>0</v>
      </c>
      <c r="E139" s="53" t="s">
        <v>54</v>
      </c>
      <c r="F139" s="34">
        <f>F145</f>
        <v>0</v>
      </c>
      <c r="G139" s="53" t="s">
        <v>54</v>
      </c>
      <c r="H139" s="58" t="s">
        <v>54</v>
      </c>
      <c r="I139" s="26"/>
    </row>
    <row r="140" spans="1:9" ht="76.5" customHeight="1" x14ac:dyDescent="0.25">
      <c r="A140" s="20">
        <v>124</v>
      </c>
      <c r="B140" s="5" t="s">
        <v>53</v>
      </c>
      <c r="C140" s="39">
        <f>C141+C142+C144+C145</f>
        <v>356</v>
      </c>
      <c r="D140" s="39">
        <f>D141+D142+D144+D145</f>
        <v>321.2</v>
      </c>
      <c r="E140" s="39">
        <f t="shared" ref="E140:E144" si="39">D140/C140*100</f>
        <v>90.224719101123597</v>
      </c>
      <c r="F140" s="40">
        <v>0</v>
      </c>
      <c r="G140" s="39">
        <f>(D140+F140)/C140*100</f>
        <v>90.224719101123597</v>
      </c>
      <c r="H140" s="58" t="s">
        <v>54</v>
      </c>
      <c r="I140" s="26"/>
    </row>
    <row r="141" spans="1:9" x14ac:dyDescent="0.25">
      <c r="A141" s="20">
        <v>125</v>
      </c>
      <c r="B141" s="19" t="s">
        <v>8</v>
      </c>
      <c r="C141" s="35">
        <v>0</v>
      </c>
      <c r="D141" s="35">
        <v>0</v>
      </c>
      <c r="E141" s="53" t="s">
        <v>54</v>
      </c>
      <c r="F141" s="40">
        <f t="shared" ref="F141:F143" si="40">C141-D141</f>
        <v>0</v>
      </c>
      <c r="G141" s="53" t="s">
        <v>54</v>
      </c>
      <c r="H141" s="58" t="s">
        <v>54</v>
      </c>
      <c r="I141" s="26"/>
    </row>
    <row r="142" spans="1:9" x14ac:dyDescent="0.25">
      <c r="A142" s="20">
        <v>126</v>
      </c>
      <c r="B142" s="19" t="s">
        <v>7</v>
      </c>
      <c r="C142" s="35">
        <v>0</v>
      </c>
      <c r="D142" s="35">
        <v>0</v>
      </c>
      <c r="E142" s="53" t="s">
        <v>54</v>
      </c>
      <c r="F142" s="40">
        <f t="shared" si="40"/>
        <v>0</v>
      </c>
      <c r="G142" s="53" t="s">
        <v>54</v>
      </c>
      <c r="H142" s="58" t="s">
        <v>54</v>
      </c>
      <c r="I142" s="26"/>
    </row>
    <row r="143" spans="1:9" ht="21.75" customHeight="1" x14ac:dyDescent="0.25">
      <c r="A143" s="20">
        <v>127</v>
      </c>
      <c r="B143" s="19" t="s">
        <v>35</v>
      </c>
      <c r="C143" s="35">
        <v>0</v>
      </c>
      <c r="D143" s="35">
        <v>0</v>
      </c>
      <c r="E143" s="53" t="s">
        <v>54</v>
      </c>
      <c r="F143" s="40">
        <f t="shared" si="40"/>
        <v>0</v>
      </c>
      <c r="G143" s="53" t="s">
        <v>54</v>
      </c>
      <c r="H143" s="58" t="s">
        <v>54</v>
      </c>
      <c r="I143" s="26"/>
    </row>
    <row r="144" spans="1:9" ht="60" customHeight="1" x14ac:dyDescent="0.25">
      <c r="A144" s="20">
        <v>128</v>
      </c>
      <c r="B144" s="19" t="s">
        <v>9</v>
      </c>
      <c r="C144" s="35">
        <v>356</v>
      </c>
      <c r="D144" s="35">
        <v>321.2</v>
      </c>
      <c r="E144" s="39">
        <f t="shared" si="39"/>
        <v>90.224719101123597</v>
      </c>
      <c r="F144" s="40">
        <v>34.799999999999997</v>
      </c>
      <c r="G144" s="39">
        <f>(F144+D144)/C144*100</f>
        <v>100</v>
      </c>
      <c r="H144" s="33" t="s">
        <v>254</v>
      </c>
      <c r="I144" s="26"/>
    </row>
    <row r="145" spans="1:9" x14ac:dyDescent="0.25">
      <c r="A145" s="104">
        <v>129</v>
      </c>
      <c r="B145" s="105" t="s">
        <v>10</v>
      </c>
      <c r="C145" s="106">
        <v>0</v>
      </c>
      <c r="D145" s="106">
        <v>0</v>
      </c>
      <c r="E145" s="107" t="s">
        <v>54</v>
      </c>
      <c r="F145" s="108">
        <f>C145-D145</f>
        <v>0</v>
      </c>
      <c r="G145" s="109" t="s">
        <v>54</v>
      </c>
      <c r="H145" s="110" t="s">
        <v>54</v>
      </c>
      <c r="I145" s="26"/>
    </row>
    <row r="146" spans="1:9" ht="52.5" customHeight="1" x14ac:dyDescent="0.25">
      <c r="A146" s="147" t="s">
        <v>237</v>
      </c>
      <c r="B146" s="147"/>
      <c r="C146" s="147"/>
      <c r="D146" s="147"/>
      <c r="E146" s="147"/>
      <c r="F146" s="147"/>
      <c r="G146" s="147"/>
      <c r="H146" s="147"/>
      <c r="I146" s="29"/>
    </row>
    <row r="147" spans="1:9" ht="41.25" customHeight="1" x14ac:dyDescent="0.25">
      <c r="A147" s="145" t="s">
        <v>238</v>
      </c>
      <c r="B147" s="145"/>
      <c r="C147" s="145"/>
      <c r="D147" s="145"/>
      <c r="E147" s="145"/>
      <c r="F147" s="145"/>
      <c r="G147" s="145"/>
      <c r="H147" s="145"/>
    </row>
    <row r="148" spans="1:9" ht="26.25" customHeight="1" x14ac:dyDescent="0.25">
      <c r="A148" s="146" t="s">
        <v>240</v>
      </c>
      <c r="B148" s="146"/>
      <c r="C148" s="146"/>
      <c r="D148" s="146"/>
      <c r="E148" s="146"/>
      <c r="F148" s="146"/>
      <c r="G148" s="146"/>
      <c r="H148" s="146"/>
    </row>
  </sheetData>
  <mergeCells count="26">
    <mergeCell ref="A147:H147"/>
    <mergeCell ref="A148:H148"/>
    <mergeCell ref="B62:H62"/>
    <mergeCell ref="B87:H87"/>
    <mergeCell ref="B126:H126"/>
    <mergeCell ref="A146:H146"/>
    <mergeCell ref="B100:H100"/>
    <mergeCell ref="B107:H107"/>
    <mergeCell ref="B133:H133"/>
    <mergeCell ref="A3:H3"/>
    <mergeCell ref="A4:H4"/>
    <mergeCell ref="A5:H5"/>
    <mergeCell ref="A6:H6"/>
    <mergeCell ref="A8:H8"/>
    <mergeCell ref="B49:H49"/>
    <mergeCell ref="A9:H9"/>
    <mergeCell ref="A10:H10"/>
    <mergeCell ref="A11:H11"/>
    <mergeCell ref="A12:H12"/>
    <mergeCell ref="B35:H35"/>
    <mergeCell ref="B42:H42"/>
    <mergeCell ref="C14:F14"/>
    <mergeCell ref="B14:B15"/>
    <mergeCell ref="A14:A15"/>
    <mergeCell ref="G14:G15"/>
    <mergeCell ref="H14:H15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81" orientation="landscape" verticalDpi="0" r:id="rId1"/>
  <headerFooter differentFirst="1">
    <oddHeader>&amp;C&amp;"Times New Roman,обычный"&amp;12&amp;P</oddHeader>
  </headerFooter>
  <rowBreaks count="4" manualBreakCount="4">
    <brk id="34" max="7" man="1"/>
    <brk id="55" max="7" man="1"/>
    <brk id="80" max="7" man="1"/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8"/>
  <sheetViews>
    <sheetView tabSelected="1" topLeftCell="A42" zoomScaleNormal="100" workbookViewId="0">
      <selection activeCell="G44" sqref="G44"/>
    </sheetView>
  </sheetViews>
  <sheetFormatPr defaultRowHeight="15.75" x14ac:dyDescent="0.25"/>
  <cols>
    <col min="1" max="1" width="5.7109375" style="64" customWidth="1"/>
    <col min="2" max="2" width="10.7109375" style="64" customWidth="1"/>
    <col min="3" max="3" width="45.42578125" style="10" customWidth="1"/>
    <col min="4" max="4" width="12.28515625" style="10" customWidth="1"/>
    <col min="5" max="5" width="9.140625" style="10"/>
    <col min="6" max="6" width="11.5703125" style="10" customWidth="1"/>
    <col min="7" max="7" width="10.7109375" style="10" customWidth="1"/>
    <col min="8" max="8" width="10.5703125" style="10" customWidth="1"/>
    <col min="9" max="9" width="10.85546875" style="10" customWidth="1"/>
    <col min="10" max="10" width="30.7109375" style="10" customWidth="1"/>
    <col min="11" max="11" width="9.140625" style="10"/>
    <col min="12" max="12" width="11.85546875" style="10" bestFit="1" customWidth="1"/>
    <col min="13" max="16384" width="9.140625" style="10"/>
  </cols>
  <sheetData>
    <row r="1" spans="1:10" x14ac:dyDescent="0.25">
      <c r="H1" s="161" t="s">
        <v>80</v>
      </c>
      <c r="I1" s="161"/>
      <c r="J1" s="161"/>
    </row>
    <row r="2" spans="1:10" x14ac:dyDescent="0.25">
      <c r="A2" s="139" t="s">
        <v>57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25">
      <c r="A3" s="139" t="s">
        <v>58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x14ac:dyDescent="0.25">
      <c r="A4" s="139" t="s">
        <v>59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x14ac:dyDescent="0.25">
      <c r="A5" s="139" t="s">
        <v>22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x14ac:dyDescent="0.25">
      <c r="A6" s="160" t="s">
        <v>60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x14ac:dyDescent="0.25">
      <c r="A7" s="139" t="s">
        <v>61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x14ac:dyDescent="0.25">
      <c r="A8" s="157" t="s">
        <v>236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0" s="61" customFormat="1" x14ac:dyDescent="0.25">
      <c r="A9" s="152" t="s">
        <v>26</v>
      </c>
      <c r="B9" s="158" t="s">
        <v>85</v>
      </c>
      <c r="C9" s="152" t="s">
        <v>62</v>
      </c>
      <c r="D9" s="152" t="s">
        <v>63</v>
      </c>
      <c r="E9" s="152" t="s">
        <v>64</v>
      </c>
      <c r="F9" s="152"/>
      <c r="G9" s="152"/>
      <c r="H9" s="152" t="s">
        <v>65</v>
      </c>
      <c r="I9" s="152"/>
      <c r="J9" s="152" t="s">
        <v>66</v>
      </c>
    </row>
    <row r="10" spans="1:10" s="61" customFormat="1" ht="48.75" customHeight="1" x14ac:dyDescent="0.25">
      <c r="A10" s="152"/>
      <c r="B10" s="159"/>
      <c r="C10" s="152"/>
      <c r="D10" s="152"/>
      <c r="E10" s="75" t="s">
        <v>67</v>
      </c>
      <c r="F10" s="119" t="s">
        <v>68</v>
      </c>
      <c r="G10" s="75" t="s">
        <v>12</v>
      </c>
      <c r="H10" s="63" t="s">
        <v>69</v>
      </c>
      <c r="I10" s="63" t="s">
        <v>70</v>
      </c>
      <c r="J10" s="152"/>
    </row>
    <row r="11" spans="1:10" s="62" customFormat="1" x14ac:dyDescent="0.25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</row>
    <row r="12" spans="1:10" s="61" customFormat="1" x14ac:dyDescent="0.25">
      <c r="A12" s="66">
        <v>1</v>
      </c>
      <c r="B12" s="66" t="s">
        <v>74</v>
      </c>
      <c r="C12" s="152" t="s">
        <v>71</v>
      </c>
      <c r="D12" s="152"/>
      <c r="E12" s="152"/>
      <c r="F12" s="152"/>
      <c r="G12" s="152"/>
      <c r="H12" s="152"/>
      <c r="I12" s="152"/>
      <c r="J12" s="152"/>
    </row>
    <row r="13" spans="1:10" s="61" customFormat="1" ht="30.75" customHeight="1" x14ac:dyDescent="0.25">
      <c r="A13" s="66">
        <v>2</v>
      </c>
      <c r="B13" s="76" t="s">
        <v>86</v>
      </c>
      <c r="C13" s="152" t="s">
        <v>115</v>
      </c>
      <c r="D13" s="152"/>
      <c r="E13" s="152"/>
      <c r="F13" s="152"/>
      <c r="G13" s="152"/>
      <c r="H13" s="152"/>
      <c r="I13" s="152"/>
      <c r="J13" s="152"/>
    </row>
    <row r="14" spans="1:10" s="61" customFormat="1" x14ac:dyDescent="0.25">
      <c r="A14" s="66">
        <v>3</v>
      </c>
      <c r="B14" s="66" t="s">
        <v>87</v>
      </c>
      <c r="C14" s="152" t="s">
        <v>116</v>
      </c>
      <c r="D14" s="152"/>
      <c r="E14" s="152"/>
      <c r="F14" s="152"/>
      <c r="G14" s="152"/>
      <c r="H14" s="152"/>
      <c r="I14" s="152"/>
      <c r="J14" s="152"/>
    </row>
    <row r="15" spans="1:10" s="61" customFormat="1" ht="31.5" x14ac:dyDescent="0.25">
      <c r="A15" s="66">
        <v>4</v>
      </c>
      <c r="B15" s="66" t="s">
        <v>89</v>
      </c>
      <c r="C15" s="66" t="s">
        <v>88</v>
      </c>
      <c r="D15" s="66" t="s">
        <v>72</v>
      </c>
      <c r="E15" s="67" t="s">
        <v>82</v>
      </c>
      <c r="F15" s="80" t="s">
        <v>82</v>
      </c>
      <c r="G15" s="78" t="s">
        <v>82</v>
      </c>
      <c r="H15" s="78" t="s">
        <v>82</v>
      </c>
      <c r="I15" s="70" t="s">
        <v>82</v>
      </c>
      <c r="J15" s="66" t="s">
        <v>186</v>
      </c>
    </row>
    <row r="16" spans="1:10" s="61" customFormat="1" ht="73.5" customHeight="1" x14ac:dyDescent="0.25">
      <c r="A16" s="66">
        <v>5</v>
      </c>
      <c r="B16" s="66" t="s">
        <v>90</v>
      </c>
      <c r="C16" s="66" t="s">
        <v>94</v>
      </c>
      <c r="D16" s="66" t="s">
        <v>77</v>
      </c>
      <c r="E16" s="67" t="s">
        <v>82</v>
      </c>
      <c r="F16" s="80" t="s">
        <v>82</v>
      </c>
      <c r="G16" s="78" t="s">
        <v>82</v>
      </c>
      <c r="H16" s="78" t="s">
        <v>82</v>
      </c>
      <c r="I16" s="70" t="s">
        <v>82</v>
      </c>
      <c r="J16" s="66" t="s">
        <v>186</v>
      </c>
    </row>
    <row r="17" spans="1:16" s="61" customFormat="1" ht="31.5" x14ac:dyDescent="0.25">
      <c r="A17" s="66">
        <v>6</v>
      </c>
      <c r="B17" s="66" t="s">
        <v>91</v>
      </c>
      <c r="C17" s="66" t="s">
        <v>96</v>
      </c>
      <c r="D17" s="66" t="s">
        <v>72</v>
      </c>
      <c r="E17" s="67" t="s">
        <v>82</v>
      </c>
      <c r="F17" s="80" t="s">
        <v>82</v>
      </c>
      <c r="G17" s="78" t="s">
        <v>82</v>
      </c>
      <c r="H17" s="78" t="s">
        <v>82</v>
      </c>
      <c r="I17" s="70" t="s">
        <v>82</v>
      </c>
      <c r="J17" s="66" t="s">
        <v>186</v>
      </c>
    </row>
    <row r="18" spans="1:16" s="61" customFormat="1" ht="73.5" customHeight="1" x14ac:dyDescent="0.25">
      <c r="A18" s="66">
        <v>7</v>
      </c>
      <c r="B18" s="66" t="s">
        <v>92</v>
      </c>
      <c r="C18" s="66" t="s">
        <v>97</v>
      </c>
      <c r="D18" s="66" t="s">
        <v>77</v>
      </c>
      <c r="E18" s="67" t="s">
        <v>82</v>
      </c>
      <c r="F18" s="80" t="s">
        <v>82</v>
      </c>
      <c r="G18" s="78" t="s">
        <v>82</v>
      </c>
      <c r="H18" s="78" t="s">
        <v>82</v>
      </c>
      <c r="I18" s="70" t="s">
        <v>82</v>
      </c>
      <c r="J18" s="66" t="s">
        <v>186</v>
      </c>
    </row>
    <row r="19" spans="1:16" s="61" customFormat="1" ht="42" customHeight="1" x14ac:dyDescent="0.25">
      <c r="A19" s="66">
        <v>8</v>
      </c>
      <c r="B19" s="66" t="s">
        <v>93</v>
      </c>
      <c r="C19" s="66" t="s">
        <v>98</v>
      </c>
      <c r="D19" s="66" t="s">
        <v>72</v>
      </c>
      <c r="E19" s="67" t="s">
        <v>82</v>
      </c>
      <c r="F19" s="80" t="s">
        <v>82</v>
      </c>
      <c r="G19" s="78" t="s">
        <v>82</v>
      </c>
      <c r="H19" s="78" t="s">
        <v>82</v>
      </c>
      <c r="I19" s="70" t="s">
        <v>82</v>
      </c>
      <c r="J19" s="66" t="s">
        <v>84</v>
      </c>
    </row>
    <row r="20" spans="1:16" s="61" customFormat="1" ht="94.5" customHeight="1" x14ac:dyDescent="0.25">
      <c r="A20" s="66">
        <v>9</v>
      </c>
      <c r="B20" s="66" t="s">
        <v>95</v>
      </c>
      <c r="C20" s="66" t="s">
        <v>99</v>
      </c>
      <c r="D20" s="66" t="s">
        <v>77</v>
      </c>
      <c r="E20" s="67" t="s">
        <v>82</v>
      </c>
      <c r="F20" s="80" t="s">
        <v>82</v>
      </c>
      <c r="G20" s="78" t="s">
        <v>82</v>
      </c>
      <c r="H20" s="78" t="s">
        <v>82</v>
      </c>
      <c r="I20" s="70" t="s">
        <v>82</v>
      </c>
      <c r="J20" s="66" t="s">
        <v>186</v>
      </c>
    </row>
    <row r="21" spans="1:16" s="61" customFormat="1" ht="42" customHeight="1" x14ac:dyDescent="0.25">
      <c r="A21" s="66">
        <v>10</v>
      </c>
      <c r="B21" s="66" t="s">
        <v>100</v>
      </c>
      <c r="C21" s="66" t="s">
        <v>101</v>
      </c>
      <c r="D21" s="66" t="s">
        <v>73</v>
      </c>
      <c r="E21" s="65">
        <v>2</v>
      </c>
      <c r="F21" s="80">
        <v>2</v>
      </c>
      <c r="G21" s="78">
        <v>2</v>
      </c>
      <c r="H21" s="78" t="s">
        <v>54</v>
      </c>
      <c r="I21" s="101">
        <f t="shared" ref="I21" si="0">G21/F21*100</f>
        <v>100</v>
      </c>
      <c r="J21" s="66"/>
      <c r="P21" s="79"/>
    </row>
    <row r="22" spans="1:16" s="61" customFormat="1" ht="74.25" customHeight="1" x14ac:dyDescent="0.25">
      <c r="A22" s="66">
        <v>11</v>
      </c>
      <c r="B22" s="76" t="s">
        <v>102</v>
      </c>
      <c r="C22" s="66" t="s">
        <v>103</v>
      </c>
      <c r="D22" s="66" t="s">
        <v>77</v>
      </c>
      <c r="E22" s="80" t="s">
        <v>82</v>
      </c>
      <c r="F22" s="80" t="s">
        <v>82</v>
      </c>
      <c r="G22" s="78" t="s">
        <v>82</v>
      </c>
      <c r="H22" s="78" t="s">
        <v>82</v>
      </c>
      <c r="I22" s="84" t="s">
        <v>82</v>
      </c>
      <c r="J22" s="85" t="s">
        <v>186</v>
      </c>
    </row>
    <row r="23" spans="1:16" s="61" customFormat="1" ht="58.5" customHeight="1" x14ac:dyDescent="0.25">
      <c r="A23" s="66">
        <v>12</v>
      </c>
      <c r="B23" s="76" t="s">
        <v>104</v>
      </c>
      <c r="C23" s="66" t="s">
        <v>105</v>
      </c>
      <c r="D23" s="66" t="s">
        <v>73</v>
      </c>
      <c r="E23" s="65" t="s">
        <v>82</v>
      </c>
      <c r="F23" s="80" t="s">
        <v>82</v>
      </c>
      <c r="G23" s="80" t="s">
        <v>82</v>
      </c>
      <c r="H23" s="80" t="s">
        <v>82</v>
      </c>
      <c r="I23" s="81" t="s">
        <v>82</v>
      </c>
      <c r="J23" s="66" t="s">
        <v>185</v>
      </c>
    </row>
    <row r="24" spans="1:16" s="61" customFormat="1" ht="31.5" x14ac:dyDescent="0.25">
      <c r="A24" s="66">
        <v>13</v>
      </c>
      <c r="B24" s="76" t="s">
        <v>106</v>
      </c>
      <c r="C24" s="66" t="s">
        <v>107</v>
      </c>
      <c r="D24" s="66" t="s">
        <v>72</v>
      </c>
      <c r="E24" s="65" t="s">
        <v>82</v>
      </c>
      <c r="F24" s="80" t="s">
        <v>82</v>
      </c>
      <c r="G24" s="80" t="s">
        <v>82</v>
      </c>
      <c r="H24" s="80" t="s">
        <v>82</v>
      </c>
      <c r="I24" s="81" t="s">
        <v>82</v>
      </c>
      <c r="J24" s="66" t="s">
        <v>185</v>
      </c>
    </row>
    <row r="25" spans="1:16" s="61" customFormat="1" ht="49.5" customHeight="1" x14ac:dyDescent="0.25">
      <c r="A25" s="66">
        <v>14</v>
      </c>
      <c r="B25" s="76" t="s">
        <v>108</v>
      </c>
      <c r="C25" s="66" t="s">
        <v>109</v>
      </c>
      <c r="D25" s="66" t="s">
        <v>77</v>
      </c>
      <c r="E25" s="65" t="s">
        <v>82</v>
      </c>
      <c r="F25" s="80" t="s">
        <v>82</v>
      </c>
      <c r="G25" s="80" t="s">
        <v>82</v>
      </c>
      <c r="H25" s="80" t="s">
        <v>82</v>
      </c>
      <c r="I25" s="81" t="s">
        <v>82</v>
      </c>
      <c r="J25" s="66" t="s">
        <v>185</v>
      </c>
    </row>
    <row r="26" spans="1:16" s="61" customFormat="1" ht="31.5" x14ac:dyDescent="0.25">
      <c r="A26" s="66">
        <v>15</v>
      </c>
      <c r="B26" s="76" t="s">
        <v>110</v>
      </c>
      <c r="C26" s="66" t="s">
        <v>111</v>
      </c>
      <c r="D26" s="66" t="s">
        <v>72</v>
      </c>
      <c r="E26" s="65" t="s">
        <v>82</v>
      </c>
      <c r="F26" s="80" t="s">
        <v>82</v>
      </c>
      <c r="G26" s="80" t="s">
        <v>82</v>
      </c>
      <c r="H26" s="80" t="s">
        <v>82</v>
      </c>
      <c r="I26" s="81" t="s">
        <v>82</v>
      </c>
      <c r="J26" s="66" t="s">
        <v>185</v>
      </c>
    </row>
    <row r="27" spans="1:16" s="61" customFormat="1" ht="85.5" customHeight="1" x14ac:dyDescent="0.25">
      <c r="A27" s="66">
        <v>16</v>
      </c>
      <c r="B27" s="76" t="s">
        <v>126</v>
      </c>
      <c r="C27" s="66" t="s">
        <v>83</v>
      </c>
      <c r="D27" s="66" t="s">
        <v>77</v>
      </c>
      <c r="E27" s="65" t="s">
        <v>82</v>
      </c>
      <c r="F27" s="80" t="s">
        <v>82</v>
      </c>
      <c r="G27" s="80" t="s">
        <v>82</v>
      </c>
      <c r="H27" s="80" t="s">
        <v>82</v>
      </c>
      <c r="I27" s="81" t="s">
        <v>82</v>
      </c>
      <c r="J27" s="66" t="s">
        <v>185</v>
      </c>
    </row>
    <row r="28" spans="1:16" s="61" customFormat="1" x14ac:dyDescent="0.25">
      <c r="A28" s="66">
        <v>17</v>
      </c>
      <c r="B28" s="66" t="s">
        <v>75</v>
      </c>
      <c r="C28" s="152" t="s">
        <v>48</v>
      </c>
      <c r="D28" s="152"/>
      <c r="E28" s="152"/>
      <c r="F28" s="152"/>
      <c r="G28" s="152"/>
      <c r="H28" s="152"/>
      <c r="I28" s="152"/>
      <c r="J28" s="152"/>
    </row>
    <row r="29" spans="1:16" s="61" customFormat="1" ht="31.5" customHeight="1" x14ac:dyDescent="0.25">
      <c r="A29" s="66">
        <v>18</v>
      </c>
      <c r="B29" s="66" t="s">
        <v>112</v>
      </c>
      <c r="C29" s="152" t="s">
        <v>114</v>
      </c>
      <c r="D29" s="152"/>
      <c r="E29" s="152"/>
      <c r="F29" s="152"/>
      <c r="G29" s="152"/>
      <c r="H29" s="152"/>
      <c r="I29" s="152"/>
      <c r="J29" s="152"/>
    </row>
    <row r="30" spans="1:16" s="61" customFormat="1" ht="32.25" customHeight="1" x14ac:dyDescent="0.25">
      <c r="A30" s="66">
        <v>19</v>
      </c>
      <c r="B30" s="66" t="s">
        <v>113</v>
      </c>
      <c r="C30" s="154" t="s">
        <v>117</v>
      </c>
      <c r="D30" s="155"/>
      <c r="E30" s="155"/>
      <c r="F30" s="155"/>
      <c r="G30" s="155"/>
      <c r="H30" s="155"/>
      <c r="I30" s="155"/>
      <c r="J30" s="156"/>
    </row>
    <row r="31" spans="1:16" s="61" customFormat="1" ht="114" customHeight="1" x14ac:dyDescent="0.25">
      <c r="A31" s="66">
        <v>20</v>
      </c>
      <c r="B31" s="66" t="s">
        <v>118</v>
      </c>
      <c r="C31" s="66" t="s">
        <v>119</v>
      </c>
      <c r="D31" s="66" t="s">
        <v>73</v>
      </c>
      <c r="E31" s="65">
        <v>4</v>
      </c>
      <c r="F31" s="65">
        <v>4</v>
      </c>
      <c r="G31" s="65">
        <v>5</v>
      </c>
      <c r="H31" s="68">
        <f>G31/E31*100</f>
        <v>125</v>
      </c>
      <c r="I31" s="68">
        <f>G31/F31*100</f>
        <v>125</v>
      </c>
      <c r="J31" s="66" t="s">
        <v>122</v>
      </c>
    </row>
    <row r="32" spans="1:16" s="61" customFormat="1" ht="110.25" x14ac:dyDescent="0.25">
      <c r="A32" s="66">
        <v>21</v>
      </c>
      <c r="B32" s="66" t="s">
        <v>120</v>
      </c>
      <c r="C32" s="66" t="s">
        <v>121</v>
      </c>
      <c r="D32" s="66" t="s">
        <v>77</v>
      </c>
      <c r="E32" s="66">
        <v>66.7</v>
      </c>
      <c r="F32" s="66">
        <v>66.7</v>
      </c>
      <c r="G32" s="66">
        <v>71.400000000000006</v>
      </c>
      <c r="H32" s="68">
        <f>G32/E32*100</f>
        <v>107.0464767616192</v>
      </c>
      <c r="I32" s="68">
        <f>G32/F32*100</f>
        <v>107.0464767616192</v>
      </c>
      <c r="J32" s="66" t="s">
        <v>233</v>
      </c>
    </row>
    <row r="33" spans="1:10" s="61" customFormat="1" x14ac:dyDescent="0.25">
      <c r="A33" s="66">
        <v>22</v>
      </c>
      <c r="B33" s="66" t="s">
        <v>123</v>
      </c>
      <c r="C33" s="152" t="s">
        <v>125</v>
      </c>
      <c r="D33" s="152"/>
      <c r="E33" s="152"/>
      <c r="F33" s="152"/>
      <c r="G33" s="152"/>
      <c r="H33" s="152"/>
      <c r="I33" s="152"/>
      <c r="J33" s="152"/>
    </row>
    <row r="34" spans="1:10" s="61" customFormat="1" ht="21.75" customHeight="1" x14ac:dyDescent="0.25">
      <c r="A34" s="66">
        <v>23</v>
      </c>
      <c r="B34" s="66" t="s">
        <v>124</v>
      </c>
      <c r="C34" s="153" t="s">
        <v>127</v>
      </c>
      <c r="D34" s="153"/>
      <c r="E34" s="153"/>
      <c r="F34" s="153"/>
      <c r="G34" s="153"/>
      <c r="H34" s="153"/>
      <c r="I34" s="153"/>
      <c r="J34" s="153"/>
    </row>
    <row r="35" spans="1:10" s="61" customFormat="1" ht="21.75" customHeight="1" x14ac:dyDescent="0.25">
      <c r="A35" s="66">
        <v>24</v>
      </c>
      <c r="B35" s="148" t="s">
        <v>128</v>
      </c>
      <c r="C35" s="149"/>
      <c r="D35" s="149"/>
      <c r="E35" s="149"/>
      <c r="F35" s="149"/>
      <c r="G35" s="149"/>
      <c r="H35" s="149"/>
      <c r="I35" s="149"/>
      <c r="J35" s="150"/>
    </row>
    <row r="36" spans="1:10" s="61" customFormat="1" ht="104.25" customHeight="1" x14ac:dyDescent="0.25">
      <c r="A36" s="66">
        <v>25</v>
      </c>
      <c r="B36" s="66" t="s">
        <v>129</v>
      </c>
      <c r="C36" s="66" t="s">
        <v>130</v>
      </c>
      <c r="D36" s="66" t="s">
        <v>77</v>
      </c>
      <c r="E36" s="67">
        <v>99</v>
      </c>
      <c r="F36" s="80" t="s">
        <v>54</v>
      </c>
      <c r="G36" s="78" t="s">
        <v>54</v>
      </c>
      <c r="H36" s="78" t="s">
        <v>54</v>
      </c>
      <c r="I36" s="82" t="e">
        <f t="shared" ref="I36" si="1">G36/F36*100</f>
        <v>#VALUE!</v>
      </c>
      <c r="J36" s="66" t="s">
        <v>256</v>
      </c>
    </row>
    <row r="37" spans="1:10" s="61" customFormat="1" ht="105.75" customHeight="1" x14ac:dyDescent="0.25">
      <c r="A37" s="66">
        <v>26</v>
      </c>
      <c r="B37" s="66" t="s">
        <v>132</v>
      </c>
      <c r="C37" s="66" t="s">
        <v>131</v>
      </c>
      <c r="D37" s="66" t="s">
        <v>77</v>
      </c>
      <c r="E37" s="69">
        <v>11.7</v>
      </c>
      <c r="F37" s="80" t="s">
        <v>54</v>
      </c>
      <c r="G37" s="78" t="s">
        <v>54</v>
      </c>
      <c r="H37" s="78" t="s">
        <v>54</v>
      </c>
      <c r="I37" s="82" t="e">
        <f t="shared" ref="I37" si="2">G37/F37*100</f>
        <v>#VALUE!</v>
      </c>
      <c r="J37" s="66" t="s">
        <v>256</v>
      </c>
    </row>
    <row r="38" spans="1:10" s="61" customFormat="1" ht="102" customHeight="1" x14ac:dyDescent="0.25">
      <c r="A38" s="66">
        <v>27</v>
      </c>
      <c r="B38" s="66" t="s">
        <v>133</v>
      </c>
      <c r="C38" s="66" t="s">
        <v>134</v>
      </c>
      <c r="D38" s="66" t="s">
        <v>77</v>
      </c>
      <c r="E38" s="67">
        <v>5.9</v>
      </c>
      <c r="F38" s="80" t="s">
        <v>54</v>
      </c>
      <c r="G38" s="78" t="s">
        <v>54</v>
      </c>
      <c r="H38" s="78" t="s">
        <v>54</v>
      </c>
      <c r="I38" s="82" t="e">
        <f t="shared" ref="I38" si="3">G38/F38*100</f>
        <v>#VALUE!</v>
      </c>
      <c r="J38" s="66" t="s">
        <v>256</v>
      </c>
    </row>
    <row r="39" spans="1:10" s="61" customFormat="1" ht="102" customHeight="1" x14ac:dyDescent="0.25">
      <c r="A39" s="66">
        <v>28</v>
      </c>
      <c r="B39" s="66" t="s">
        <v>135</v>
      </c>
      <c r="C39" s="66" t="s">
        <v>136</v>
      </c>
      <c r="D39" s="66" t="s">
        <v>77</v>
      </c>
      <c r="E39" s="67">
        <v>38.1</v>
      </c>
      <c r="F39" s="80" t="s">
        <v>54</v>
      </c>
      <c r="G39" s="78" t="s">
        <v>54</v>
      </c>
      <c r="H39" s="78" t="s">
        <v>54</v>
      </c>
      <c r="I39" s="82" t="e">
        <f t="shared" ref="I39" si="4">G39/F39*100</f>
        <v>#VALUE!</v>
      </c>
      <c r="J39" s="66" t="s">
        <v>256</v>
      </c>
    </row>
    <row r="40" spans="1:10" s="61" customFormat="1" ht="102.75" customHeight="1" x14ac:dyDescent="0.25">
      <c r="A40" s="66">
        <v>29</v>
      </c>
      <c r="B40" s="66" t="s">
        <v>137</v>
      </c>
      <c r="C40" s="66" t="s">
        <v>140</v>
      </c>
      <c r="D40" s="66" t="s">
        <v>77</v>
      </c>
      <c r="E40" s="78" t="s">
        <v>82</v>
      </c>
      <c r="F40" s="80" t="s">
        <v>82</v>
      </c>
      <c r="G40" s="78" t="s">
        <v>82</v>
      </c>
      <c r="H40" s="78" t="s">
        <v>82</v>
      </c>
      <c r="I40" s="78" t="s">
        <v>82</v>
      </c>
      <c r="J40" s="66" t="s">
        <v>138</v>
      </c>
    </row>
    <row r="41" spans="1:10" s="61" customFormat="1" ht="104.25" customHeight="1" x14ac:dyDescent="0.25">
      <c r="A41" s="66">
        <v>30</v>
      </c>
      <c r="B41" s="66" t="s">
        <v>139</v>
      </c>
      <c r="C41" s="66" t="s">
        <v>141</v>
      </c>
      <c r="D41" s="66" t="s">
        <v>77</v>
      </c>
      <c r="E41" s="78" t="s">
        <v>82</v>
      </c>
      <c r="F41" s="80" t="s">
        <v>82</v>
      </c>
      <c r="G41" s="78" t="s">
        <v>82</v>
      </c>
      <c r="H41" s="78" t="s">
        <v>82</v>
      </c>
      <c r="I41" s="78" t="s">
        <v>82</v>
      </c>
      <c r="J41" s="66" t="s">
        <v>138</v>
      </c>
    </row>
    <row r="42" spans="1:10" s="61" customFormat="1" x14ac:dyDescent="0.25">
      <c r="A42" s="66">
        <v>31</v>
      </c>
      <c r="B42" s="148" t="s">
        <v>142</v>
      </c>
      <c r="C42" s="149"/>
      <c r="D42" s="149"/>
      <c r="E42" s="149"/>
      <c r="F42" s="149"/>
      <c r="G42" s="149"/>
      <c r="H42" s="149"/>
      <c r="I42" s="149"/>
      <c r="J42" s="150"/>
    </row>
    <row r="43" spans="1:10" s="124" customFormat="1" ht="87.75" customHeight="1" x14ac:dyDescent="0.25">
      <c r="A43" s="121">
        <v>32</v>
      </c>
      <c r="B43" s="121" t="s">
        <v>143</v>
      </c>
      <c r="C43" s="121" t="s">
        <v>144</v>
      </c>
      <c r="D43" s="121" t="s">
        <v>145</v>
      </c>
      <c r="E43" s="122">
        <v>27.006</v>
      </c>
      <c r="F43" s="122">
        <v>27.006</v>
      </c>
      <c r="G43" s="123">
        <v>20.83</v>
      </c>
      <c r="H43" s="127">
        <f t="shared" ref="H43:H45" si="5">F43/G43*100</f>
        <v>129.64954392702833</v>
      </c>
      <c r="I43" s="101">
        <f t="shared" ref="I43:I45" si="6">F43/G43*100</f>
        <v>129.64954392702833</v>
      </c>
      <c r="J43" s="121" t="s">
        <v>262</v>
      </c>
    </row>
    <row r="44" spans="1:10" s="124" customFormat="1" ht="86.25" customHeight="1" x14ac:dyDescent="0.25">
      <c r="A44" s="121">
        <v>33</v>
      </c>
      <c r="B44" s="121" t="s">
        <v>152</v>
      </c>
      <c r="C44" s="121" t="s">
        <v>146</v>
      </c>
      <c r="D44" s="121" t="s">
        <v>147</v>
      </c>
      <c r="E44" s="125">
        <v>0.2392</v>
      </c>
      <c r="F44" s="125">
        <v>0.2392</v>
      </c>
      <c r="G44" s="126">
        <v>0.43140000000000001</v>
      </c>
      <c r="H44" s="127">
        <f t="shared" si="5"/>
        <v>55.447380621233187</v>
      </c>
      <c r="I44" s="101">
        <f t="shared" si="6"/>
        <v>55.447380621233187</v>
      </c>
      <c r="J44" s="121" t="s">
        <v>258</v>
      </c>
    </row>
    <row r="45" spans="1:10" s="124" customFormat="1" ht="69" customHeight="1" x14ac:dyDescent="0.25">
      <c r="A45" s="121">
        <v>34</v>
      </c>
      <c r="B45" s="121" t="s">
        <v>153</v>
      </c>
      <c r="C45" s="121" t="s">
        <v>150</v>
      </c>
      <c r="D45" s="121" t="s">
        <v>148</v>
      </c>
      <c r="E45" s="122">
        <v>36.765999999999998</v>
      </c>
      <c r="F45" s="122">
        <v>36.765999999999998</v>
      </c>
      <c r="G45" s="123">
        <v>33.423000000000002</v>
      </c>
      <c r="H45" s="127">
        <f t="shared" si="5"/>
        <v>110.00209436615502</v>
      </c>
      <c r="I45" s="101">
        <f t="shared" si="6"/>
        <v>110.00209436615502</v>
      </c>
      <c r="J45" s="121" t="s">
        <v>259</v>
      </c>
    </row>
    <row r="46" spans="1:10" s="124" customFormat="1" ht="72.75" customHeight="1" x14ac:dyDescent="0.25">
      <c r="A46" s="121">
        <v>35</v>
      </c>
      <c r="B46" s="121" t="s">
        <v>154</v>
      </c>
      <c r="C46" s="121" t="s">
        <v>149</v>
      </c>
      <c r="D46" s="121" t="s">
        <v>148</v>
      </c>
      <c r="E46" s="122">
        <v>10.596</v>
      </c>
      <c r="F46" s="122">
        <v>10.596</v>
      </c>
      <c r="G46" s="123">
        <v>9.8710000000000004</v>
      </c>
      <c r="H46" s="127">
        <f>F46/G46*100</f>
        <v>107.3447472393881</v>
      </c>
      <c r="I46" s="101">
        <f>F46/G46*100</f>
        <v>107.3447472393881</v>
      </c>
      <c r="J46" s="121" t="s">
        <v>260</v>
      </c>
    </row>
    <row r="47" spans="1:10" s="124" customFormat="1" ht="66.75" customHeight="1" x14ac:dyDescent="0.25">
      <c r="A47" s="121">
        <v>36</v>
      </c>
      <c r="B47" s="121" t="s">
        <v>155</v>
      </c>
      <c r="C47" s="121" t="s">
        <v>151</v>
      </c>
      <c r="D47" s="121" t="s">
        <v>148</v>
      </c>
      <c r="E47" s="125">
        <v>7.9200000000000007E-2</v>
      </c>
      <c r="F47" s="125">
        <v>7.9200000000000007E-2</v>
      </c>
      <c r="G47" s="126">
        <v>7.2599999999999998E-2</v>
      </c>
      <c r="H47" s="127">
        <f>F47/G47*100</f>
        <v>109.09090909090911</v>
      </c>
      <c r="I47" s="101">
        <f>F47/G47*100</f>
        <v>109.09090909090911</v>
      </c>
      <c r="J47" s="121" t="s">
        <v>257</v>
      </c>
    </row>
    <row r="48" spans="1:10" s="61" customFormat="1" ht="138" customHeight="1" x14ac:dyDescent="0.25">
      <c r="A48" s="66">
        <v>37</v>
      </c>
      <c r="B48" s="66" t="s">
        <v>156</v>
      </c>
      <c r="C48" s="66" t="s">
        <v>157</v>
      </c>
      <c r="D48" s="66" t="s">
        <v>77</v>
      </c>
      <c r="E48" s="78" t="s">
        <v>82</v>
      </c>
      <c r="F48" s="80" t="s">
        <v>82</v>
      </c>
      <c r="G48" s="78" t="s">
        <v>82</v>
      </c>
      <c r="H48" s="78" t="s">
        <v>82</v>
      </c>
      <c r="I48" s="78" t="s">
        <v>82</v>
      </c>
      <c r="J48" s="66" t="s">
        <v>138</v>
      </c>
    </row>
    <row r="49" spans="1:10" s="61" customFormat="1" ht="76.5" customHeight="1" x14ac:dyDescent="0.25">
      <c r="A49" s="66">
        <v>38</v>
      </c>
      <c r="B49" s="66" t="s">
        <v>158</v>
      </c>
      <c r="C49" s="66" t="s">
        <v>159</v>
      </c>
      <c r="D49" s="66" t="s">
        <v>160</v>
      </c>
      <c r="E49" s="78" t="s">
        <v>82</v>
      </c>
      <c r="F49" s="80" t="s">
        <v>82</v>
      </c>
      <c r="G49" s="78" t="s">
        <v>82</v>
      </c>
      <c r="H49" s="78" t="s">
        <v>82</v>
      </c>
      <c r="I49" s="78" t="s">
        <v>82</v>
      </c>
      <c r="J49" s="66" t="s">
        <v>138</v>
      </c>
    </row>
    <row r="50" spans="1:10" s="61" customFormat="1" x14ac:dyDescent="0.25">
      <c r="A50" s="66">
        <v>39</v>
      </c>
      <c r="B50" s="148" t="s">
        <v>161</v>
      </c>
      <c r="C50" s="149"/>
      <c r="D50" s="149"/>
      <c r="E50" s="149"/>
      <c r="F50" s="149"/>
      <c r="G50" s="149"/>
      <c r="H50" s="149"/>
      <c r="I50" s="149"/>
      <c r="J50" s="150"/>
    </row>
    <row r="51" spans="1:10" s="61" customFormat="1" ht="75.75" customHeight="1" x14ac:dyDescent="0.25">
      <c r="A51" s="66">
        <v>40</v>
      </c>
      <c r="B51" s="66" t="s">
        <v>172</v>
      </c>
      <c r="C51" s="66" t="s">
        <v>162</v>
      </c>
      <c r="D51" s="66" t="s">
        <v>163</v>
      </c>
      <c r="E51" s="86">
        <v>27.6</v>
      </c>
      <c r="F51" s="80" t="s">
        <v>54</v>
      </c>
      <c r="G51" s="78" t="s">
        <v>54</v>
      </c>
      <c r="H51" s="78" t="s">
        <v>54</v>
      </c>
      <c r="I51" s="82" t="e">
        <f t="shared" ref="I51:I52" si="7">G51/F51*100</f>
        <v>#VALUE!</v>
      </c>
      <c r="J51" s="66" t="s">
        <v>256</v>
      </c>
    </row>
    <row r="52" spans="1:10" s="61" customFormat="1" ht="63" x14ac:dyDescent="0.25">
      <c r="A52" s="66">
        <v>41</v>
      </c>
      <c r="B52" s="66" t="s">
        <v>173</v>
      </c>
      <c r="C52" s="66" t="s">
        <v>164</v>
      </c>
      <c r="D52" s="66" t="s">
        <v>147</v>
      </c>
      <c r="E52" s="88">
        <v>0.28399999999999997</v>
      </c>
      <c r="F52" s="80" t="s">
        <v>54</v>
      </c>
      <c r="G52" s="78" t="s">
        <v>54</v>
      </c>
      <c r="H52" s="78" t="s">
        <v>54</v>
      </c>
      <c r="I52" s="82" t="e">
        <f t="shared" si="7"/>
        <v>#VALUE!</v>
      </c>
      <c r="J52" s="66" t="s">
        <v>256</v>
      </c>
    </row>
    <row r="53" spans="1:10" s="61" customFormat="1" ht="72.75" customHeight="1" x14ac:dyDescent="0.25">
      <c r="A53" s="66">
        <v>42</v>
      </c>
      <c r="B53" s="66" t="s">
        <v>174</v>
      </c>
      <c r="C53" s="66" t="s">
        <v>165</v>
      </c>
      <c r="D53" s="66" t="s">
        <v>163</v>
      </c>
      <c r="E53" s="83">
        <v>42.4</v>
      </c>
      <c r="F53" s="80" t="s">
        <v>54</v>
      </c>
      <c r="G53" s="78" t="s">
        <v>54</v>
      </c>
      <c r="H53" s="78" t="s">
        <v>54</v>
      </c>
      <c r="I53" s="82" t="e">
        <f t="shared" ref="I53" si="8">G53/F53*100</f>
        <v>#VALUE!</v>
      </c>
      <c r="J53" s="66" t="s">
        <v>256</v>
      </c>
    </row>
    <row r="54" spans="1:10" s="61" customFormat="1" ht="63" x14ac:dyDescent="0.25">
      <c r="A54" s="66">
        <v>43</v>
      </c>
      <c r="B54" s="66" t="s">
        <v>175</v>
      </c>
      <c r="C54" s="66" t="s">
        <v>166</v>
      </c>
      <c r="D54" s="66" t="s">
        <v>145</v>
      </c>
      <c r="E54" s="89">
        <v>2.7E-2</v>
      </c>
      <c r="F54" s="80" t="s">
        <v>54</v>
      </c>
      <c r="G54" s="78" t="s">
        <v>54</v>
      </c>
      <c r="H54" s="78" t="s">
        <v>54</v>
      </c>
      <c r="I54" s="82" t="e">
        <f t="shared" ref="I54" si="9">G54/F54*100</f>
        <v>#VALUE!</v>
      </c>
      <c r="J54" s="66" t="s">
        <v>256</v>
      </c>
    </row>
    <row r="55" spans="1:10" s="61" customFormat="1" ht="70.5" customHeight="1" x14ac:dyDescent="0.25">
      <c r="A55" s="66">
        <v>44</v>
      </c>
      <c r="B55" s="66" t="s">
        <v>176</v>
      </c>
      <c r="C55" s="66" t="s">
        <v>167</v>
      </c>
      <c r="D55" s="66" t="s">
        <v>168</v>
      </c>
      <c r="E55" s="78" t="s">
        <v>82</v>
      </c>
      <c r="F55" s="80" t="s">
        <v>82</v>
      </c>
      <c r="G55" s="78" t="s">
        <v>82</v>
      </c>
      <c r="H55" s="78" t="s">
        <v>82</v>
      </c>
      <c r="I55" s="78" t="s">
        <v>82</v>
      </c>
      <c r="J55" s="66" t="s">
        <v>138</v>
      </c>
    </row>
    <row r="56" spans="1:10" s="61" customFormat="1" ht="52.5" customHeight="1" x14ac:dyDescent="0.25">
      <c r="A56" s="66">
        <v>45</v>
      </c>
      <c r="B56" s="66" t="s">
        <v>177</v>
      </c>
      <c r="C56" s="66" t="s">
        <v>169</v>
      </c>
      <c r="D56" s="66" t="s">
        <v>168</v>
      </c>
      <c r="E56" s="78" t="s">
        <v>82</v>
      </c>
      <c r="F56" s="80" t="s">
        <v>82</v>
      </c>
      <c r="G56" s="78" t="s">
        <v>82</v>
      </c>
      <c r="H56" s="78" t="s">
        <v>82</v>
      </c>
      <c r="I56" s="78" t="s">
        <v>82</v>
      </c>
      <c r="J56" s="66" t="s">
        <v>138</v>
      </c>
    </row>
    <row r="57" spans="1:10" s="61" customFormat="1" ht="63" x14ac:dyDescent="0.25">
      <c r="A57" s="66">
        <v>46</v>
      </c>
      <c r="B57" s="66" t="s">
        <v>178</v>
      </c>
      <c r="C57" s="66" t="s">
        <v>170</v>
      </c>
      <c r="D57" s="66" t="s">
        <v>171</v>
      </c>
      <c r="E57" s="89">
        <v>4.5900000000000003E-2</v>
      </c>
      <c r="F57" s="80" t="s">
        <v>54</v>
      </c>
      <c r="G57" s="78" t="s">
        <v>54</v>
      </c>
      <c r="H57" s="78" t="s">
        <v>54</v>
      </c>
      <c r="I57" s="82" t="e">
        <f t="shared" ref="I57" si="10">G57/F57*100</f>
        <v>#VALUE!</v>
      </c>
      <c r="J57" s="66" t="s">
        <v>256</v>
      </c>
    </row>
    <row r="58" spans="1:10" s="61" customFormat="1" ht="36.75" customHeight="1" x14ac:dyDescent="0.25">
      <c r="A58" s="66">
        <v>47</v>
      </c>
      <c r="B58" s="148" t="s">
        <v>179</v>
      </c>
      <c r="C58" s="149"/>
      <c r="D58" s="149"/>
      <c r="E58" s="149"/>
      <c r="F58" s="149"/>
      <c r="G58" s="149"/>
      <c r="H58" s="149"/>
      <c r="I58" s="149"/>
      <c r="J58" s="150"/>
    </row>
    <row r="59" spans="1:10" s="61" customFormat="1" ht="63" x14ac:dyDescent="0.25">
      <c r="A59" s="66">
        <v>48</v>
      </c>
      <c r="B59" s="66" t="s">
        <v>182</v>
      </c>
      <c r="C59" s="66" t="s">
        <v>180</v>
      </c>
      <c r="D59" s="66" t="s">
        <v>181</v>
      </c>
      <c r="E59" s="78" t="s">
        <v>82</v>
      </c>
      <c r="F59" s="80" t="s">
        <v>82</v>
      </c>
      <c r="G59" s="78" t="s">
        <v>82</v>
      </c>
      <c r="H59" s="78" t="s">
        <v>82</v>
      </c>
      <c r="I59" s="78" t="s">
        <v>82</v>
      </c>
      <c r="J59" s="66" t="s">
        <v>138</v>
      </c>
    </row>
    <row r="60" spans="1:10" s="61" customFormat="1" ht="63" x14ac:dyDescent="0.25">
      <c r="A60" s="66">
        <v>49</v>
      </c>
      <c r="B60" s="66" t="s">
        <v>191</v>
      </c>
      <c r="C60" s="66" t="s">
        <v>183</v>
      </c>
      <c r="D60" s="66" t="s">
        <v>184</v>
      </c>
      <c r="E60" s="78">
        <v>0.1875</v>
      </c>
      <c r="F60" s="80">
        <v>0.2</v>
      </c>
      <c r="G60" s="78" t="s">
        <v>54</v>
      </c>
      <c r="H60" s="78" t="s">
        <v>54</v>
      </c>
      <c r="I60" s="82" t="e">
        <f t="shared" ref="I60" si="11">G60/F60*100</f>
        <v>#VALUE!</v>
      </c>
      <c r="J60" s="66" t="s">
        <v>256</v>
      </c>
    </row>
    <row r="61" spans="1:10" s="61" customFormat="1" ht="81.75" customHeight="1" x14ac:dyDescent="0.25">
      <c r="A61" s="66">
        <v>50</v>
      </c>
      <c r="B61" s="66" t="s">
        <v>192</v>
      </c>
      <c r="C61" s="66" t="s">
        <v>188</v>
      </c>
      <c r="D61" s="66" t="s">
        <v>189</v>
      </c>
      <c r="E61" s="87">
        <v>0.29099999999999998</v>
      </c>
      <c r="F61" s="120">
        <v>0.32800000000000001</v>
      </c>
      <c r="G61" s="78" t="s">
        <v>54</v>
      </c>
      <c r="H61" s="78" t="s">
        <v>54</v>
      </c>
      <c r="I61" s="82" t="e">
        <f t="shared" ref="I61" si="12">G61/F61*100</f>
        <v>#VALUE!</v>
      </c>
      <c r="J61" s="66" t="s">
        <v>256</v>
      </c>
    </row>
    <row r="62" spans="1:10" s="61" customFormat="1" ht="63" x14ac:dyDescent="0.25">
      <c r="A62" s="66">
        <v>51</v>
      </c>
      <c r="B62" s="66" t="s">
        <v>193</v>
      </c>
      <c r="C62" s="66" t="s">
        <v>187</v>
      </c>
      <c r="D62" s="66" t="s">
        <v>77</v>
      </c>
      <c r="E62" s="66">
        <v>19.38</v>
      </c>
      <c r="F62" s="80" t="s">
        <v>54</v>
      </c>
      <c r="G62" s="78" t="s">
        <v>54</v>
      </c>
      <c r="H62" s="78" t="s">
        <v>54</v>
      </c>
      <c r="I62" s="82" t="e">
        <f t="shared" ref="I62:I63" si="13">G62/F62*100</f>
        <v>#VALUE!</v>
      </c>
      <c r="J62" s="66" t="s">
        <v>256</v>
      </c>
    </row>
    <row r="63" spans="1:10" s="61" customFormat="1" ht="63" x14ac:dyDescent="0.25">
      <c r="A63" s="66">
        <v>52</v>
      </c>
      <c r="B63" s="66" t="s">
        <v>194</v>
      </c>
      <c r="C63" s="66" t="s">
        <v>190</v>
      </c>
      <c r="D63" s="66" t="s">
        <v>77</v>
      </c>
      <c r="E63" s="66">
        <v>14.29</v>
      </c>
      <c r="F63" s="80" t="s">
        <v>54</v>
      </c>
      <c r="G63" s="78" t="s">
        <v>54</v>
      </c>
      <c r="H63" s="78" t="s">
        <v>54</v>
      </c>
      <c r="I63" s="82" t="e">
        <f t="shared" si="13"/>
        <v>#VALUE!</v>
      </c>
      <c r="J63" s="66" t="s">
        <v>256</v>
      </c>
    </row>
    <row r="64" spans="1:10" s="61" customFormat="1" ht="71.25" customHeight="1" x14ac:dyDescent="0.25">
      <c r="A64" s="66">
        <v>53</v>
      </c>
      <c r="B64" s="66" t="s">
        <v>201</v>
      </c>
      <c r="C64" s="66" t="s">
        <v>195</v>
      </c>
      <c r="D64" s="66" t="s">
        <v>198</v>
      </c>
      <c r="E64" s="90">
        <v>0.6</v>
      </c>
      <c r="F64" s="80" t="s">
        <v>54</v>
      </c>
      <c r="G64" s="78" t="s">
        <v>54</v>
      </c>
      <c r="H64" s="78" t="s">
        <v>54</v>
      </c>
      <c r="I64" s="82" t="e">
        <f t="shared" ref="I64:I66" si="14">G64/F64*100</f>
        <v>#VALUE!</v>
      </c>
      <c r="J64" s="66" t="s">
        <v>256</v>
      </c>
    </row>
    <row r="65" spans="1:10" s="61" customFormat="1" ht="126" x14ac:dyDescent="0.25">
      <c r="A65" s="66">
        <v>54</v>
      </c>
      <c r="B65" s="66" t="s">
        <v>202</v>
      </c>
      <c r="C65" s="66" t="s">
        <v>196</v>
      </c>
      <c r="D65" s="66" t="s">
        <v>199</v>
      </c>
      <c r="E65" s="91">
        <v>0.876</v>
      </c>
      <c r="F65" s="128">
        <v>0.876</v>
      </c>
      <c r="G65" s="128">
        <v>0.86339999999999995</v>
      </c>
      <c r="H65" s="78">
        <f>E65/G65*100</f>
        <v>101.4593467685893</v>
      </c>
      <c r="I65" s="101">
        <f>F65/G65*100</f>
        <v>101.4593467685893</v>
      </c>
      <c r="J65" s="121" t="s">
        <v>261</v>
      </c>
    </row>
    <row r="66" spans="1:10" s="61" customFormat="1" ht="63" x14ac:dyDescent="0.25">
      <c r="A66" s="66">
        <v>55</v>
      </c>
      <c r="B66" s="66" t="s">
        <v>203</v>
      </c>
      <c r="C66" s="66" t="s">
        <v>197</v>
      </c>
      <c r="D66" s="66" t="s">
        <v>200</v>
      </c>
      <c r="E66" s="66">
        <v>14.99</v>
      </c>
      <c r="F66" s="80" t="s">
        <v>54</v>
      </c>
      <c r="G66" s="78" t="s">
        <v>54</v>
      </c>
      <c r="H66" s="78" t="s">
        <v>54</v>
      </c>
      <c r="I66" s="82" t="e">
        <f t="shared" si="14"/>
        <v>#VALUE!</v>
      </c>
      <c r="J66" s="66" t="s">
        <v>256</v>
      </c>
    </row>
    <row r="67" spans="1:10" s="61" customFormat="1" x14ac:dyDescent="0.25">
      <c r="A67" s="66">
        <v>56</v>
      </c>
      <c r="B67" s="148" t="s">
        <v>204</v>
      </c>
      <c r="C67" s="149"/>
      <c r="D67" s="149"/>
      <c r="E67" s="149"/>
      <c r="F67" s="149"/>
      <c r="G67" s="149"/>
      <c r="H67" s="149"/>
      <c r="I67" s="149"/>
      <c r="J67" s="150"/>
    </row>
    <row r="68" spans="1:10" s="61" customFormat="1" ht="108.75" customHeight="1" x14ac:dyDescent="0.25">
      <c r="A68" s="66">
        <v>57</v>
      </c>
      <c r="B68" s="66" t="s">
        <v>205</v>
      </c>
      <c r="C68" s="93" t="s">
        <v>206</v>
      </c>
      <c r="D68" s="92" t="s">
        <v>207</v>
      </c>
      <c r="E68" s="78" t="s">
        <v>82</v>
      </c>
      <c r="F68" s="80" t="s">
        <v>82</v>
      </c>
      <c r="G68" s="78" t="s">
        <v>82</v>
      </c>
      <c r="H68" s="78" t="s">
        <v>82</v>
      </c>
      <c r="I68" s="78" t="s">
        <v>82</v>
      </c>
      <c r="J68" s="66" t="s">
        <v>138</v>
      </c>
    </row>
    <row r="69" spans="1:10" s="61" customFormat="1" ht="158.25" customHeight="1" x14ac:dyDescent="0.25">
      <c r="A69" s="66">
        <v>58</v>
      </c>
      <c r="B69" s="66" t="s">
        <v>210</v>
      </c>
      <c r="C69" s="93" t="s">
        <v>208</v>
      </c>
      <c r="D69" s="92" t="s">
        <v>207</v>
      </c>
      <c r="E69" s="78" t="s">
        <v>82</v>
      </c>
      <c r="F69" s="80" t="s">
        <v>82</v>
      </c>
      <c r="G69" s="78" t="s">
        <v>82</v>
      </c>
      <c r="H69" s="78" t="s">
        <v>82</v>
      </c>
      <c r="I69" s="78" t="s">
        <v>82</v>
      </c>
      <c r="J69" s="66" t="s">
        <v>138</v>
      </c>
    </row>
    <row r="70" spans="1:10" s="61" customFormat="1" ht="78.75" customHeight="1" x14ac:dyDescent="0.25">
      <c r="A70" s="66">
        <v>59</v>
      </c>
      <c r="B70" s="66" t="s">
        <v>211</v>
      </c>
      <c r="C70" s="94" t="s">
        <v>209</v>
      </c>
      <c r="D70" s="92" t="s">
        <v>207</v>
      </c>
      <c r="E70" s="78" t="s">
        <v>82</v>
      </c>
      <c r="F70" s="80" t="s">
        <v>82</v>
      </c>
      <c r="G70" s="78" t="s">
        <v>82</v>
      </c>
      <c r="H70" s="78" t="s">
        <v>82</v>
      </c>
      <c r="I70" s="78" t="s">
        <v>82</v>
      </c>
      <c r="J70" s="66" t="s">
        <v>138</v>
      </c>
    </row>
    <row r="71" spans="1:10" s="61" customFormat="1" ht="77.25" customHeight="1" x14ac:dyDescent="0.25">
      <c r="A71" s="66">
        <v>60</v>
      </c>
      <c r="B71" s="66" t="s">
        <v>212</v>
      </c>
      <c r="C71" s="94" t="s">
        <v>213</v>
      </c>
      <c r="D71" s="92" t="s">
        <v>207</v>
      </c>
      <c r="E71" s="78" t="s">
        <v>82</v>
      </c>
      <c r="F71" s="80" t="s">
        <v>82</v>
      </c>
      <c r="G71" s="78" t="s">
        <v>82</v>
      </c>
      <c r="H71" s="78" t="s">
        <v>82</v>
      </c>
      <c r="I71" s="78" t="s">
        <v>82</v>
      </c>
      <c r="J71" s="66" t="s">
        <v>138</v>
      </c>
    </row>
    <row r="72" spans="1:10" s="61" customFormat="1" ht="147.75" customHeight="1" x14ac:dyDescent="0.25">
      <c r="A72" s="66">
        <v>61</v>
      </c>
      <c r="B72" s="66" t="s">
        <v>214</v>
      </c>
      <c r="C72" s="94" t="s">
        <v>216</v>
      </c>
      <c r="D72" s="92" t="s">
        <v>207</v>
      </c>
      <c r="E72" s="78" t="s">
        <v>82</v>
      </c>
      <c r="F72" s="80" t="s">
        <v>82</v>
      </c>
      <c r="G72" s="78" t="s">
        <v>82</v>
      </c>
      <c r="H72" s="78" t="s">
        <v>82</v>
      </c>
      <c r="I72" s="78" t="s">
        <v>82</v>
      </c>
      <c r="J72" s="66" t="s">
        <v>138</v>
      </c>
    </row>
    <row r="73" spans="1:10" s="61" customFormat="1" ht="71.25" customHeight="1" x14ac:dyDescent="0.25">
      <c r="A73" s="66">
        <v>62</v>
      </c>
      <c r="B73" s="66" t="s">
        <v>215</v>
      </c>
      <c r="C73" s="94" t="s">
        <v>217</v>
      </c>
      <c r="D73" s="92" t="s">
        <v>207</v>
      </c>
      <c r="E73" s="78" t="s">
        <v>82</v>
      </c>
      <c r="F73" s="80" t="s">
        <v>82</v>
      </c>
      <c r="G73" s="78" t="s">
        <v>82</v>
      </c>
      <c r="H73" s="78" t="s">
        <v>82</v>
      </c>
      <c r="I73" s="78" t="s">
        <v>82</v>
      </c>
      <c r="J73" s="66" t="s">
        <v>138</v>
      </c>
    </row>
    <row r="74" spans="1:10" s="61" customFormat="1" x14ac:dyDescent="0.25">
      <c r="A74" s="66">
        <v>63</v>
      </c>
      <c r="B74" s="66" t="s">
        <v>76</v>
      </c>
      <c r="C74" s="152" t="s">
        <v>78</v>
      </c>
      <c r="D74" s="152"/>
      <c r="E74" s="152"/>
      <c r="F74" s="152"/>
      <c r="G74" s="152"/>
      <c r="H74" s="152"/>
      <c r="I74" s="152"/>
      <c r="J74" s="152"/>
    </row>
    <row r="75" spans="1:10" s="61" customFormat="1" ht="31.5" customHeight="1" x14ac:dyDescent="0.25">
      <c r="A75" s="66">
        <v>64</v>
      </c>
      <c r="B75" s="66" t="s">
        <v>218</v>
      </c>
      <c r="C75" s="152" t="s">
        <v>219</v>
      </c>
      <c r="D75" s="152"/>
      <c r="E75" s="152"/>
      <c r="F75" s="152"/>
      <c r="G75" s="152"/>
      <c r="H75" s="152"/>
      <c r="I75" s="152"/>
      <c r="J75" s="152"/>
    </row>
    <row r="76" spans="1:10" s="61" customFormat="1" x14ac:dyDescent="0.25">
      <c r="A76" s="66">
        <v>65</v>
      </c>
      <c r="B76" s="66" t="s">
        <v>220</v>
      </c>
      <c r="C76" s="152" t="s">
        <v>221</v>
      </c>
      <c r="D76" s="152"/>
      <c r="E76" s="152"/>
      <c r="F76" s="152"/>
      <c r="G76" s="152"/>
      <c r="H76" s="152"/>
      <c r="I76" s="152"/>
      <c r="J76" s="152"/>
    </row>
    <row r="77" spans="1:10" s="61" customFormat="1" ht="169.5" customHeight="1" x14ac:dyDescent="0.25">
      <c r="A77" s="66">
        <v>66</v>
      </c>
      <c r="B77" s="66" t="s">
        <v>222</v>
      </c>
      <c r="C77" s="66" t="s">
        <v>225</v>
      </c>
      <c r="D77" s="66" t="s">
        <v>77</v>
      </c>
      <c r="E77" s="66">
        <v>22</v>
      </c>
      <c r="F77" s="80">
        <v>22</v>
      </c>
      <c r="G77" s="80">
        <v>22.2</v>
      </c>
      <c r="H77" s="80">
        <f>G77/F77*100</f>
        <v>100.90909090909091</v>
      </c>
      <c r="I77" s="101">
        <f t="shared" ref="I77" si="15">G77/F77*100</f>
        <v>100.90909090909091</v>
      </c>
      <c r="J77" s="66"/>
    </row>
    <row r="78" spans="1:10" s="61" customFormat="1" ht="74.25" customHeight="1" x14ac:dyDescent="0.25">
      <c r="A78" s="66">
        <v>67</v>
      </c>
      <c r="B78" s="66" t="s">
        <v>223</v>
      </c>
      <c r="C78" s="66" t="s">
        <v>224</v>
      </c>
      <c r="D78" s="66" t="s">
        <v>77</v>
      </c>
      <c r="E78" s="66">
        <v>18.5</v>
      </c>
      <c r="F78" s="80" t="s">
        <v>82</v>
      </c>
      <c r="G78" s="78" t="s">
        <v>82</v>
      </c>
      <c r="H78" s="78" t="s">
        <v>82</v>
      </c>
      <c r="I78" s="84" t="s">
        <v>82</v>
      </c>
      <c r="J78" s="85" t="s">
        <v>186</v>
      </c>
    </row>
    <row r="79" spans="1:10" s="61" customFormat="1" ht="63" x14ac:dyDescent="0.25">
      <c r="A79" s="66">
        <v>68</v>
      </c>
      <c r="B79" s="66" t="s">
        <v>226</v>
      </c>
      <c r="C79" s="66" t="s">
        <v>227</v>
      </c>
      <c r="D79" s="66" t="s">
        <v>77</v>
      </c>
      <c r="E79" s="95">
        <v>79.900000000000006</v>
      </c>
      <c r="F79" s="80">
        <f>E79</f>
        <v>79.900000000000006</v>
      </c>
      <c r="G79" s="78">
        <v>80.400000000000006</v>
      </c>
      <c r="H79" s="78">
        <f>G79/E79*100</f>
        <v>100.62578222778473</v>
      </c>
      <c r="I79" s="101">
        <f t="shared" ref="I79" si="16">G79/F79*100</f>
        <v>100.62578222778473</v>
      </c>
      <c r="J79" s="66"/>
    </row>
    <row r="80" spans="1:10" s="61" customFormat="1" ht="37.5" customHeight="1" x14ac:dyDescent="0.25">
      <c r="A80" s="151" t="s">
        <v>228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2" s="61" customFormat="1" x14ac:dyDescent="0.25">
      <c r="A81" s="62"/>
      <c r="B81" s="62"/>
    </row>
    <row r="82" spans="1:2" s="61" customFormat="1" x14ac:dyDescent="0.25">
      <c r="A82" s="62"/>
      <c r="B82" s="62"/>
    </row>
    <row r="83" spans="1:2" s="61" customFormat="1" x14ac:dyDescent="0.25">
      <c r="A83" s="62"/>
      <c r="B83" s="62"/>
    </row>
    <row r="84" spans="1:2" s="61" customFormat="1" x14ac:dyDescent="0.25">
      <c r="A84" s="62"/>
      <c r="B84" s="62"/>
    </row>
    <row r="85" spans="1:2" s="61" customFormat="1" x14ac:dyDescent="0.25">
      <c r="A85" s="62"/>
      <c r="B85" s="62"/>
    </row>
    <row r="86" spans="1:2" s="61" customFormat="1" x14ac:dyDescent="0.25">
      <c r="A86" s="62"/>
      <c r="B86" s="62"/>
    </row>
    <row r="87" spans="1:2" s="61" customFormat="1" x14ac:dyDescent="0.25">
      <c r="A87" s="62"/>
      <c r="B87" s="62"/>
    </row>
    <row r="88" spans="1:2" s="61" customFormat="1" x14ac:dyDescent="0.25">
      <c r="A88" s="62"/>
      <c r="B88" s="62"/>
    </row>
    <row r="89" spans="1:2" s="61" customFormat="1" x14ac:dyDescent="0.25">
      <c r="A89" s="62"/>
      <c r="B89" s="62"/>
    </row>
    <row r="90" spans="1:2" s="61" customFormat="1" x14ac:dyDescent="0.25">
      <c r="A90" s="62"/>
      <c r="B90" s="62"/>
    </row>
    <row r="91" spans="1:2" s="61" customFormat="1" x14ac:dyDescent="0.25">
      <c r="A91" s="62"/>
      <c r="B91" s="62"/>
    </row>
    <row r="92" spans="1:2" s="61" customFormat="1" x14ac:dyDescent="0.25">
      <c r="A92" s="62"/>
      <c r="B92" s="62"/>
    </row>
    <row r="93" spans="1:2" s="61" customFormat="1" x14ac:dyDescent="0.25">
      <c r="A93" s="62"/>
      <c r="B93" s="62"/>
    </row>
    <row r="94" spans="1:2" s="61" customFormat="1" x14ac:dyDescent="0.25">
      <c r="A94" s="62"/>
      <c r="B94" s="62"/>
    </row>
    <row r="95" spans="1:2" s="61" customFormat="1" x14ac:dyDescent="0.25">
      <c r="A95" s="62"/>
      <c r="B95" s="62"/>
    </row>
    <row r="96" spans="1:2" s="61" customFormat="1" x14ac:dyDescent="0.25">
      <c r="A96" s="62"/>
      <c r="B96" s="62"/>
    </row>
    <row r="97" spans="1:2" s="61" customFormat="1" x14ac:dyDescent="0.25">
      <c r="A97" s="62"/>
      <c r="B97" s="62"/>
    </row>
    <row r="98" spans="1:2" s="61" customFormat="1" x14ac:dyDescent="0.25">
      <c r="A98" s="62"/>
      <c r="B98" s="62"/>
    </row>
    <row r="99" spans="1:2" s="61" customFormat="1" x14ac:dyDescent="0.25">
      <c r="A99" s="62"/>
      <c r="B99" s="62"/>
    </row>
    <row r="100" spans="1:2" s="61" customFormat="1" x14ac:dyDescent="0.25">
      <c r="A100" s="62"/>
      <c r="B100" s="62"/>
    </row>
    <row r="101" spans="1:2" s="61" customFormat="1" x14ac:dyDescent="0.25">
      <c r="A101" s="62"/>
      <c r="B101" s="62"/>
    </row>
    <row r="102" spans="1:2" s="61" customFormat="1" x14ac:dyDescent="0.25">
      <c r="A102" s="62"/>
      <c r="B102" s="62"/>
    </row>
    <row r="103" spans="1:2" s="61" customFormat="1" x14ac:dyDescent="0.25">
      <c r="A103" s="62"/>
      <c r="B103" s="62"/>
    </row>
    <row r="104" spans="1:2" s="61" customFormat="1" x14ac:dyDescent="0.25">
      <c r="A104" s="62"/>
      <c r="B104" s="62"/>
    </row>
    <row r="105" spans="1:2" s="61" customFormat="1" x14ac:dyDescent="0.25">
      <c r="A105" s="62"/>
      <c r="B105" s="62"/>
    </row>
    <row r="106" spans="1:2" s="61" customFormat="1" x14ac:dyDescent="0.25">
      <c r="A106" s="62"/>
      <c r="B106" s="62"/>
    </row>
    <row r="107" spans="1:2" s="61" customFormat="1" x14ac:dyDescent="0.25">
      <c r="A107" s="62"/>
      <c r="B107" s="62"/>
    </row>
    <row r="108" spans="1:2" s="61" customFormat="1" x14ac:dyDescent="0.25">
      <c r="A108" s="62"/>
      <c r="B108" s="62"/>
    </row>
    <row r="109" spans="1:2" s="61" customFormat="1" x14ac:dyDescent="0.25">
      <c r="A109" s="62"/>
      <c r="B109" s="62"/>
    </row>
    <row r="110" spans="1:2" s="61" customFormat="1" x14ac:dyDescent="0.25">
      <c r="A110" s="62"/>
      <c r="B110" s="62"/>
    </row>
    <row r="111" spans="1:2" s="61" customFormat="1" x14ac:dyDescent="0.25">
      <c r="A111" s="62"/>
      <c r="B111" s="62"/>
    </row>
    <row r="112" spans="1:2" s="61" customFormat="1" x14ac:dyDescent="0.25">
      <c r="A112" s="62"/>
      <c r="B112" s="62"/>
    </row>
    <row r="113" spans="1:2" s="61" customFormat="1" x14ac:dyDescent="0.25">
      <c r="A113" s="62"/>
      <c r="B113" s="62"/>
    </row>
    <row r="114" spans="1:2" s="61" customFormat="1" x14ac:dyDescent="0.25">
      <c r="A114" s="62"/>
      <c r="B114" s="62"/>
    </row>
    <row r="115" spans="1:2" s="61" customFormat="1" x14ac:dyDescent="0.25">
      <c r="A115" s="62"/>
      <c r="B115" s="62"/>
    </row>
    <row r="116" spans="1:2" s="61" customFormat="1" x14ac:dyDescent="0.25">
      <c r="A116" s="62"/>
      <c r="B116" s="62"/>
    </row>
    <row r="117" spans="1:2" s="61" customFormat="1" x14ac:dyDescent="0.25">
      <c r="A117" s="62"/>
      <c r="B117" s="62"/>
    </row>
    <row r="118" spans="1:2" s="61" customFormat="1" x14ac:dyDescent="0.25">
      <c r="A118" s="62"/>
      <c r="B118" s="62"/>
    </row>
    <row r="119" spans="1:2" s="61" customFormat="1" x14ac:dyDescent="0.25">
      <c r="A119" s="62"/>
      <c r="B119" s="62"/>
    </row>
    <row r="120" spans="1:2" s="61" customFormat="1" x14ac:dyDescent="0.25">
      <c r="A120" s="62"/>
      <c r="B120" s="62"/>
    </row>
    <row r="121" spans="1:2" s="61" customFormat="1" x14ac:dyDescent="0.25">
      <c r="A121" s="62"/>
      <c r="B121" s="62"/>
    </row>
    <row r="122" spans="1:2" s="61" customFormat="1" x14ac:dyDescent="0.25">
      <c r="A122" s="62"/>
      <c r="B122" s="62"/>
    </row>
    <row r="123" spans="1:2" s="61" customFormat="1" x14ac:dyDescent="0.25">
      <c r="A123" s="62"/>
      <c r="B123" s="62"/>
    </row>
    <row r="124" spans="1:2" s="61" customFormat="1" x14ac:dyDescent="0.25">
      <c r="A124" s="62"/>
      <c r="B124" s="62"/>
    </row>
    <row r="125" spans="1:2" s="61" customFormat="1" x14ac:dyDescent="0.25">
      <c r="A125" s="62"/>
      <c r="B125" s="62"/>
    </row>
    <row r="126" spans="1:2" s="61" customFormat="1" x14ac:dyDescent="0.25">
      <c r="A126" s="62"/>
      <c r="B126" s="62"/>
    </row>
    <row r="127" spans="1:2" s="61" customFormat="1" x14ac:dyDescent="0.25">
      <c r="A127" s="62"/>
      <c r="B127" s="62"/>
    </row>
    <row r="128" spans="1:2" s="61" customFormat="1" x14ac:dyDescent="0.25">
      <c r="A128" s="62"/>
      <c r="B128" s="62"/>
    </row>
    <row r="129" spans="1:2" s="61" customFormat="1" x14ac:dyDescent="0.25">
      <c r="A129" s="62"/>
      <c r="B129" s="62"/>
    </row>
    <row r="130" spans="1:2" s="61" customFormat="1" x14ac:dyDescent="0.25">
      <c r="A130" s="62"/>
      <c r="B130" s="62"/>
    </row>
    <row r="131" spans="1:2" s="61" customFormat="1" x14ac:dyDescent="0.25">
      <c r="A131" s="62"/>
      <c r="B131" s="62"/>
    </row>
    <row r="132" spans="1:2" s="61" customFormat="1" x14ac:dyDescent="0.25">
      <c r="A132" s="62"/>
      <c r="B132" s="62"/>
    </row>
    <row r="133" spans="1:2" s="61" customFormat="1" x14ac:dyDescent="0.25">
      <c r="A133" s="62"/>
      <c r="B133" s="62"/>
    </row>
    <row r="134" spans="1:2" s="61" customFormat="1" x14ac:dyDescent="0.25">
      <c r="A134" s="62"/>
      <c r="B134" s="62"/>
    </row>
    <row r="135" spans="1:2" s="61" customFormat="1" x14ac:dyDescent="0.25">
      <c r="A135" s="62"/>
      <c r="B135" s="62"/>
    </row>
    <row r="136" spans="1:2" s="61" customFormat="1" x14ac:dyDescent="0.25">
      <c r="A136" s="62"/>
      <c r="B136" s="62"/>
    </row>
    <row r="137" spans="1:2" s="61" customFormat="1" x14ac:dyDescent="0.25">
      <c r="A137" s="62"/>
      <c r="B137" s="62"/>
    </row>
    <row r="138" spans="1:2" s="61" customFormat="1" x14ac:dyDescent="0.25">
      <c r="A138" s="62"/>
      <c r="B138" s="62"/>
    </row>
    <row r="139" spans="1:2" s="61" customFormat="1" x14ac:dyDescent="0.25">
      <c r="A139" s="62"/>
      <c r="B139" s="62"/>
    </row>
    <row r="140" spans="1:2" s="61" customFormat="1" x14ac:dyDescent="0.25">
      <c r="A140" s="62"/>
      <c r="B140" s="62"/>
    </row>
    <row r="141" spans="1:2" s="61" customFormat="1" x14ac:dyDescent="0.25">
      <c r="A141" s="62"/>
      <c r="B141" s="62"/>
    </row>
    <row r="142" spans="1:2" s="61" customFormat="1" x14ac:dyDescent="0.25">
      <c r="A142" s="62"/>
      <c r="B142" s="62"/>
    </row>
    <row r="143" spans="1:2" s="61" customFormat="1" x14ac:dyDescent="0.25">
      <c r="A143" s="62"/>
      <c r="B143" s="62"/>
    </row>
    <row r="144" spans="1:2" s="61" customFormat="1" x14ac:dyDescent="0.25">
      <c r="A144" s="62"/>
      <c r="B144" s="62"/>
    </row>
    <row r="145" spans="1:2" s="61" customFormat="1" x14ac:dyDescent="0.25">
      <c r="A145" s="62"/>
      <c r="B145" s="62"/>
    </row>
    <row r="146" spans="1:2" s="61" customFormat="1" x14ac:dyDescent="0.25">
      <c r="A146" s="62"/>
      <c r="B146" s="62"/>
    </row>
    <row r="147" spans="1:2" s="61" customFormat="1" x14ac:dyDescent="0.25">
      <c r="A147" s="62"/>
      <c r="B147" s="62"/>
    </row>
    <row r="148" spans="1:2" s="61" customFormat="1" x14ac:dyDescent="0.25">
      <c r="A148" s="62"/>
      <c r="B148" s="62"/>
    </row>
    <row r="149" spans="1:2" s="61" customFormat="1" x14ac:dyDescent="0.25">
      <c r="A149" s="62"/>
      <c r="B149" s="62"/>
    </row>
    <row r="150" spans="1:2" s="61" customFormat="1" x14ac:dyDescent="0.25">
      <c r="A150" s="62"/>
      <c r="B150" s="62"/>
    </row>
    <row r="151" spans="1:2" s="61" customFormat="1" x14ac:dyDescent="0.25">
      <c r="A151" s="62"/>
      <c r="B151" s="62"/>
    </row>
    <row r="152" spans="1:2" s="61" customFormat="1" x14ac:dyDescent="0.25">
      <c r="A152" s="62"/>
      <c r="B152" s="62"/>
    </row>
    <row r="153" spans="1:2" s="61" customFormat="1" x14ac:dyDescent="0.25">
      <c r="A153" s="62"/>
      <c r="B153" s="62"/>
    </row>
    <row r="154" spans="1:2" s="61" customFormat="1" x14ac:dyDescent="0.25">
      <c r="A154" s="62"/>
      <c r="B154" s="62"/>
    </row>
    <row r="155" spans="1:2" s="61" customFormat="1" x14ac:dyDescent="0.25">
      <c r="A155" s="62"/>
      <c r="B155" s="62"/>
    </row>
    <row r="156" spans="1:2" s="61" customFormat="1" x14ac:dyDescent="0.25">
      <c r="A156" s="62"/>
      <c r="B156" s="62"/>
    </row>
    <row r="157" spans="1:2" s="61" customFormat="1" x14ac:dyDescent="0.25">
      <c r="A157" s="62"/>
      <c r="B157" s="62"/>
    </row>
    <row r="158" spans="1:2" s="61" customFormat="1" x14ac:dyDescent="0.25">
      <c r="A158" s="62"/>
      <c r="B158" s="62"/>
    </row>
    <row r="159" spans="1:2" s="61" customFormat="1" x14ac:dyDescent="0.25">
      <c r="A159" s="62"/>
      <c r="B159" s="62"/>
    </row>
    <row r="160" spans="1:2" s="61" customFormat="1" x14ac:dyDescent="0.25">
      <c r="A160" s="62"/>
      <c r="B160" s="62"/>
    </row>
    <row r="161" spans="1:2" s="61" customFormat="1" x14ac:dyDescent="0.25">
      <c r="A161" s="62"/>
      <c r="B161" s="62"/>
    </row>
    <row r="162" spans="1:2" s="61" customFormat="1" x14ac:dyDescent="0.25">
      <c r="A162" s="62"/>
      <c r="B162" s="62"/>
    </row>
    <row r="163" spans="1:2" s="61" customFormat="1" x14ac:dyDescent="0.25">
      <c r="A163" s="62"/>
      <c r="B163" s="62"/>
    </row>
    <row r="164" spans="1:2" s="61" customFormat="1" x14ac:dyDescent="0.25">
      <c r="A164" s="62"/>
      <c r="B164" s="62"/>
    </row>
    <row r="165" spans="1:2" s="61" customFormat="1" x14ac:dyDescent="0.25">
      <c r="A165" s="62"/>
      <c r="B165" s="62"/>
    </row>
    <row r="166" spans="1:2" s="61" customFormat="1" x14ac:dyDescent="0.25">
      <c r="A166" s="62"/>
      <c r="B166" s="62"/>
    </row>
    <row r="167" spans="1:2" s="61" customFormat="1" x14ac:dyDescent="0.25">
      <c r="A167" s="62"/>
      <c r="B167" s="62"/>
    </row>
    <row r="168" spans="1:2" s="61" customFormat="1" x14ac:dyDescent="0.25">
      <c r="A168" s="62"/>
      <c r="B168" s="62"/>
    </row>
    <row r="169" spans="1:2" s="61" customFormat="1" x14ac:dyDescent="0.25">
      <c r="A169" s="62"/>
      <c r="B169" s="62"/>
    </row>
    <row r="170" spans="1:2" s="61" customFormat="1" x14ac:dyDescent="0.25">
      <c r="A170" s="62"/>
      <c r="B170" s="62"/>
    </row>
    <row r="171" spans="1:2" s="61" customFormat="1" x14ac:dyDescent="0.25">
      <c r="A171" s="62"/>
      <c r="B171" s="62"/>
    </row>
    <row r="172" spans="1:2" s="61" customFormat="1" x14ac:dyDescent="0.25">
      <c r="A172" s="62"/>
      <c r="B172" s="62"/>
    </row>
    <row r="173" spans="1:2" s="61" customFormat="1" x14ac:dyDescent="0.25">
      <c r="A173" s="62"/>
      <c r="B173" s="62"/>
    </row>
    <row r="174" spans="1:2" s="61" customFormat="1" x14ac:dyDescent="0.25">
      <c r="A174" s="62"/>
      <c r="B174" s="62"/>
    </row>
    <row r="175" spans="1:2" s="61" customFormat="1" x14ac:dyDescent="0.25">
      <c r="A175" s="62"/>
      <c r="B175" s="62"/>
    </row>
    <row r="176" spans="1:2" s="61" customFormat="1" x14ac:dyDescent="0.25">
      <c r="A176" s="62"/>
      <c r="B176" s="62"/>
    </row>
    <row r="177" spans="1:2" s="61" customFormat="1" x14ac:dyDescent="0.25">
      <c r="A177" s="62"/>
      <c r="B177" s="62"/>
    </row>
    <row r="178" spans="1:2" s="61" customFormat="1" x14ac:dyDescent="0.25">
      <c r="A178" s="62"/>
      <c r="B178" s="62"/>
    </row>
    <row r="179" spans="1:2" s="61" customFormat="1" x14ac:dyDescent="0.25">
      <c r="A179" s="62"/>
      <c r="B179" s="62"/>
    </row>
    <row r="180" spans="1:2" s="61" customFormat="1" x14ac:dyDescent="0.25">
      <c r="A180" s="62"/>
      <c r="B180" s="62"/>
    </row>
    <row r="181" spans="1:2" s="61" customFormat="1" x14ac:dyDescent="0.25">
      <c r="A181" s="62"/>
      <c r="B181" s="62"/>
    </row>
    <row r="182" spans="1:2" s="61" customFormat="1" x14ac:dyDescent="0.25">
      <c r="A182" s="62"/>
      <c r="B182" s="62"/>
    </row>
    <row r="183" spans="1:2" s="61" customFormat="1" x14ac:dyDescent="0.25">
      <c r="A183" s="62"/>
      <c r="B183" s="62"/>
    </row>
    <row r="184" spans="1:2" s="61" customFormat="1" x14ac:dyDescent="0.25">
      <c r="A184" s="62"/>
      <c r="B184" s="62"/>
    </row>
    <row r="185" spans="1:2" s="61" customFormat="1" x14ac:dyDescent="0.25">
      <c r="A185" s="62"/>
      <c r="B185" s="62"/>
    </row>
    <row r="186" spans="1:2" s="61" customFormat="1" x14ac:dyDescent="0.25">
      <c r="A186" s="62"/>
      <c r="B186" s="62"/>
    </row>
    <row r="187" spans="1:2" s="61" customFormat="1" x14ac:dyDescent="0.25">
      <c r="A187" s="62"/>
      <c r="B187" s="62"/>
    </row>
    <row r="188" spans="1:2" s="61" customFormat="1" x14ac:dyDescent="0.25">
      <c r="A188" s="62"/>
      <c r="B188" s="62"/>
    </row>
    <row r="189" spans="1:2" s="61" customFormat="1" x14ac:dyDescent="0.25">
      <c r="A189" s="62"/>
      <c r="B189" s="62"/>
    </row>
    <row r="190" spans="1:2" s="61" customFormat="1" x14ac:dyDescent="0.25">
      <c r="A190" s="62"/>
      <c r="B190" s="62"/>
    </row>
    <row r="191" spans="1:2" s="61" customFormat="1" x14ac:dyDescent="0.25">
      <c r="A191" s="62"/>
      <c r="B191" s="62"/>
    </row>
    <row r="192" spans="1:2" s="61" customFormat="1" x14ac:dyDescent="0.25">
      <c r="A192" s="62"/>
      <c r="B192" s="62"/>
    </row>
    <row r="193" spans="1:2" s="61" customFormat="1" x14ac:dyDescent="0.25">
      <c r="A193" s="62"/>
      <c r="B193" s="62"/>
    </row>
    <row r="194" spans="1:2" s="61" customFormat="1" x14ac:dyDescent="0.25">
      <c r="A194" s="62"/>
      <c r="B194" s="62"/>
    </row>
    <row r="195" spans="1:2" s="61" customFormat="1" x14ac:dyDescent="0.25">
      <c r="A195" s="62"/>
      <c r="B195" s="62"/>
    </row>
    <row r="196" spans="1:2" s="61" customFormat="1" x14ac:dyDescent="0.25">
      <c r="A196" s="62"/>
      <c r="B196" s="62"/>
    </row>
    <row r="197" spans="1:2" s="61" customFormat="1" x14ac:dyDescent="0.25">
      <c r="A197" s="62"/>
      <c r="B197" s="62"/>
    </row>
    <row r="198" spans="1:2" s="61" customFormat="1" x14ac:dyDescent="0.25">
      <c r="A198" s="62"/>
      <c r="B198" s="62"/>
    </row>
    <row r="199" spans="1:2" s="61" customFormat="1" x14ac:dyDescent="0.25">
      <c r="A199" s="62"/>
      <c r="B199" s="62"/>
    </row>
    <row r="200" spans="1:2" s="61" customFormat="1" x14ac:dyDescent="0.25">
      <c r="A200" s="62"/>
      <c r="B200" s="62"/>
    </row>
    <row r="201" spans="1:2" s="61" customFormat="1" x14ac:dyDescent="0.25">
      <c r="A201" s="62"/>
      <c r="B201" s="62"/>
    </row>
    <row r="202" spans="1:2" s="61" customFormat="1" x14ac:dyDescent="0.25">
      <c r="A202" s="62"/>
      <c r="B202" s="62"/>
    </row>
    <row r="203" spans="1:2" s="61" customFormat="1" x14ac:dyDescent="0.25">
      <c r="A203" s="62"/>
      <c r="B203" s="62"/>
    </row>
    <row r="204" spans="1:2" s="61" customFormat="1" x14ac:dyDescent="0.25">
      <c r="A204" s="62"/>
      <c r="B204" s="62"/>
    </row>
    <row r="205" spans="1:2" s="61" customFormat="1" x14ac:dyDescent="0.25">
      <c r="A205" s="62"/>
      <c r="B205" s="62"/>
    </row>
    <row r="206" spans="1:2" s="61" customFormat="1" x14ac:dyDescent="0.25">
      <c r="A206" s="62"/>
      <c r="B206" s="62"/>
    </row>
    <row r="207" spans="1:2" s="61" customFormat="1" x14ac:dyDescent="0.25">
      <c r="A207" s="62"/>
      <c r="B207" s="62"/>
    </row>
    <row r="208" spans="1:2" s="61" customFormat="1" x14ac:dyDescent="0.25">
      <c r="A208" s="62"/>
      <c r="B208" s="62"/>
    </row>
    <row r="209" spans="1:2" s="61" customFormat="1" x14ac:dyDescent="0.25">
      <c r="A209" s="62"/>
      <c r="B209" s="62"/>
    </row>
    <row r="210" spans="1:2" s="61" customFormat="1" x14ac:dyDescent="0.25">
      <c r="A210" s="62"/>
      <c r="B210" s="62"/>
    </row>
    <row r="211" spans="1:2" s="61" customFormat="1" x14ac:dyDescent="0.25">
      <c r="A211" s="62"/>
      <c r="B211" s="62"/>
    </row>
    <row r="212" spans="1:2" s="61" customFormat="1" x14ac:dyDescent="0.25">
      <c r="A212" s="62"/>
      <c r="B212" s="62"/>
    </row>
    <row r="213" spans="1:2" s="61" customFormat="1" x14ac:dyDescent="0.25">
      <c r="A213" s="62"/>
      <c r="B213" s="62"/>
    </row>
    <row r="214" spans="1:2" s="61" customFormat="1" x14ac:dyDescent="0.25">
      <c r="A214" s="62"/>
      <c r="B214" s="62"/>
    </row>
    <row r="215" spans="1:2" s="61" customFormat="1" x14ac:dyDescent="0.25">
      <c r="A215" s="62"/>
      <c r="B215" s="62"/>
    </row>
    <row r="216" spans="1:2" s="61" customFormat="1" x14ac:dyDescent="0.25">
      <c r="A216" s="62"/>
      <c r="B216" s="62"/>
    </row>
    <row r="217" spans="1:2" s="61" customFormat="1" x14ac:dyDescent="0.25">
      <c r="A217" s="62"/>
      <c r="B217" s="62"/>
    </row>
    <row r="218" spans="1:2" s="61" customFormat="1" x14ac:dyDescent="0.25">
      <c r="A218" s="62"/>
      <c r="B218" s="62"/>
    </row>
    <row r="219" spans="1:2" s="61" customFormat="1" x14ac:dyDescent="0.25">
      <c r="A219" s="62"/>
      <c r="B219" s="62"/>
    </row>
    <row r="220" spans="1:2" s="61" customFormat="1" x14ac:dyDescent="0.25">
      <c r="A220" s="62"/>
      <c r="B220" s="62"/>
    </row>
    <row r="221" spans="1:2" s="61" customFormat="1" x14ac:dyDescent="0.25">
      <c r="A221" s="62"/>
      <c r="B221" s="62"/>
    </row>
    <row r="222" spans="1:2" s="61" customFormat="1" x14ac:dyDescent="0.25">
      <c r="A222" s="62"/>
      <c r="B222" s="62"/>
    </row>
    <row r="223" spans="1:2" s="61" customFormat="1" x14ac:dyDescent="0.25">
      <c r="A223" s="62"/>
      <c r="B223" s="62"/>
    </row>
    <row r="224" spans="1:2" s="61" customFormat="1" x14ac:dyDescent="0.25">
      <c r="A224" s="62"/>
      <c r="B224" s="62"/>
    </row>
    <row r="225" spans="1:2" s="61" customFormat="1" x14ac:dyDescent="0.25">
      <c r="A225" s="62"/>
      <c r="B225" s="62"/>
    </row>
    <row r="226" spans="1:2" s="61" customFormat="1" x14ac:dyDescent="0.25">
      <c r="A226" s="62"/>
      <c r="B226" s="62"/>
    </row>
    <row r="227" spans="1:2" s="61" customFormat="1" x14ac:dyDescent="0.25">
      <c r="A227" s="62"/>
      <c r="B227" s="62"/>
    </row>
    <row r="228" spans="1:2" s="61" customFormat="1" x14ac:dyDescent="0.25">
      <c r="A228" s="62"/>
      <c r="B228" s="62"/>
    </row>
    <row r="229" spans="1:2" s="61" customFormat="1" x14ac:dyDescent="0.25">
      <c r="A229" s="62"/>
      <c r="B229" s="62"/>
    </row>
    <row r="230" spans="1:2" s="61" customFormat="1" x14ac:dyDescent="0.25">
      <c r="A230" s="62"/>
      <c r="B230" s="62"/>
    </row>
    <row r="231" spans="1:2" s="61" customFormat="1" x14ac:dyDescent="0.25">
      <c r="A231" s="62"/>
      <c r="B231" s="62"/>
    </row>
    <row r="232" spans="1:2" s="61" customFormat="1" x14ac:dyDescent="0.25">
      <c r="A232" s="62"/>
      <c r="B232" s="62"/>
    </row>
    <row r="233" spans="1:2" s="61" customFormat="1" x14ac:dyDescent="0.25">
      <c r="A233" s="62"/>
      <c r="B233" s="62"/>
    </row>
    <row r="234" spans="1:2" s="61" customFormat="1" x14ac:dyDescent="0.25">
      <c r="A234" s="62"/>
      <c r="B234" s="62"/>
    </row>
    <row r="235" spans="1:2" s="61" customFormat="1" x14ac:dyDescent="0.25">
      <c r="A235" s="62"/>
      <c r="B235" s="62"/>
    </row>
    <row r="236" spans="1:2" s="61" customFormat="1" x14ac:dyDescent="0.25">
      <c r="A236" s="62"/>
      <c r="B236" s="62"/>
    </row>
    <row r="237" spans="1:2" s="61" customFormat="1" x14ac:dyDescent="0.25">
      <c r="A237" s="62"/>
      <c r="B237" s="62"/>
    </row>
    <row r="238" spans="1:2" s="61" customFormat="1" x14ac:dyDescent="0.25">
      <c r="A238" s="62"/>
      <c r="B238" s="62"/>
    </row>
    <row r="239" spans="1:2" s="61" customFormat="1" x14ac:dyDescent="0.25">
      <c r="A239" s="62"/>
      <c r="B239" s="62"/>
    </row>
    <row r="240" spans="1:2" s="61" customFormat="1" x14ac:dyDescent="0.25">
      <c r="A240" s="62"/>
      <c r="B240" s="62"/>
    </row>
    <row r="241" spans="1:2" s="61" customFormat="1" x14ac:dyDescent="0.25">
      <c r="A241" s="62"/>
      <c r="B241" s="62"/>
    </row>
    <row r="242" spans="1:2" s="61" customFormat="1" x14ac:dyDescent="0.25">
      <c r="A242" s="62"/>
      <c r="B242" s="62"/>
    </row>
    <row r="243" spans="1:2" s="61" customFormat="1" x14ac:dyDescent="0.25">
      <c r="A243" s="62"/>
      <c r="B243" s="62"/>
    </row>
    <row r="244" spans="1:2" s="61" customFormat="1" x14ac:dyDescent="0.25">
      <c r="A244" s="62"/>
      <c r="B244" s="62"/>
    </row>
    <row r="245" spans="1:2" s="61" customFormat="1" x14ac:dyDescent="0.25">
      <c r="A245" s="62"/>
      <c r="B245" s="62"/>
    </row>
    <row r="246" spans="1:2" s="61" customFormat="1" x14ac:dyDescent="0.25">
      <c r="A246" s="62"/>
      <c r="B246" s="62"/>
    </row>
    <row r="247" spans="1:2" s="61" customFormat="1" x14ac:dyDescent="0.25">
      <c r="A247" s="62"/>
      <c r="B247" s="62"/>
    </row>
    <row r="248" spans="1:2" s="61" customFormat="1" x14ac:dyDescent="0.25">
      <c r="A248" s="62"/>
      <c r="B248" s="62"/>
    </row>
    <row r="249" spans="1:2" s="61" customFormat="1" x14ac:dyDescent="0.25">
      <c r="A249" s="62"/>
      <c r="B249" s="62"/>
    </row>
    <row r="250" spans="1:2" s="61" customFormat="1" x14ac:dyDescent="0.25">
      <c r="A250" s="62"/>
      <c r="B250" s="62"/>
    </row>
    <row r="251" spans="1:2" s="61" customFormat="1" x14ac:dyDescent="0.25">
      <c r="A251" s="62"/>
      <c r="B251" s="62"/>
    </row>
    <row r="252" spans="1:2" s="61" customFormat="1" x14ac:dyDescent="0.25">
      <c r="A252" s="62"/>
      <c r="B252" s="62"/>
    </row>
    <row r="253" spans="1:2" s="61" customFormat="1" x14ac:dyDescent="0.25">
      <c r="A253" s="62"/>
      <c r="B253" s="62"/>
    </row>
    <row r="254" spans="1:2" s="61" customFormat="1" x14ac:dyDescent="0.25">
      <c r="A254" s="62"/>
      <c r="B254" s="62"/>
    </row>
    <row r="255" spans="1:2" s="61" customFormat="1" x14ac:dyDescent="0.25">
      <c r="A255" s="62"/>
      <c r="B255" s="62"/>
    </row>
    <row r="256" spans="1:2" s="61" customFormat="1" x14ac:dyDescent="0.25">
      <c r="A256" s="62"/>
      <c r="B256" s="62"/>
    </row>
    <row r="257" spans="1:2" s="61" customFormat="1" x14ac:dyDescent="0.25">
      <c r="A257" s="62"/>
      <c r="B257" s="62"/>
    </row>
    <row r="258" spans="1:2" s="61" customFormat="1" x14ac:dyDescent="0.25">
      <c r="A258" s="62"/>
      <c r="B258" s="62"/>
    </row>
    <row r="259" spans="1:2" s="61" customFormat="1" x14ac:dyDescent="0.25">
      <c r="A259" s="62"/>
      <c r="B259" s="62"/>
    </row>
    <row r="260" spans="1:2" s="61" customFormat="1" x14ac:dyDescent="0.25">
      <c r="A260" s="62"/>
      <c r="B260" s="62"/>
    </row>
    <row r="261" spans="1:2" s="61" customFormat="1" x14ac:dyDescent="0.25">
      <c r="A261" s="62"/>
      <c r="B261" s="62"/>
    </row>
    <row r="262" spans="1:2" s="61" customFormat="1" x14ac:dyDescent="0.25">
      <c r="A262" s="62"/>
      <c r="B262" s="62"/>
    </row>
    <row r="263" spans="1:2" s="61" customFormat="1" x14ac:dyDescent="0.25">
      <c r="A263" s="62"/>
      <c r="B263" s="62"/>
    </row>
    <row r="264" spans="1:2" s="61" customFormat="1" x14ac:dyDescent="0.25">
      <c r="A264" s="62"/>
      <c r="B264" s="62"/>
    </row>
    <row r="265" spans="1:2" s="61" customFormat="1" x14ac:dyDescent="0.25">
      <c r="A265" s="62"/>
      <c r="B265" s="62"/>
    </row>
    <row r="266" spans="1:2" s="61" customFormat="1" x14ac:dyDescent="0.25">
      <c r="A266" s="62"/>
      <c r="B266" s="62"/>
    </row>
    <row r="267" spans="1:2" s="61" customFormat="1" x14ac:dyDescent="0.25">
      <c r="A267" s="62"/>
      <c r="B267" s="62"/>
    </row>
    <row r="268" spans="1:2" s="61" customFormat="1" x14ac:dyDescent="0.25">
      <c r="A268" s="62"/>
      <c r="B268" s="62"/>
    </row>
    <row r="269" spans="1:2" s="61" customFormat="1" x14ac:dyDescent="0.25">
      <c r="A269" s="62"/>
      <c r="B269" s="62"/>
    </row>
    <row r="270" spans="1:2" s="61" customFormat="1" x14ac:dyDescent="0.25">
      <c r="A270" s="62"/>
      <c r="B270" s="62"/>
    </row>
    <row r="271" spans="1:2" s="61" customFormat="1" x14ac:dyDescent="0.25">
      <c r="A271" s="62"/>
      <c r="B271" s="62"/>
    </row>
    <row r="272" spans="1:2" s="61" customFormat="1" x14ac:dyDescent="0.25">
      <c r="A272" s="62"/>
      <c r="B272" s="62"/>
    </row>
    <row r="273" spans="1:2" s="61" customFormat="1" x14ac:dyDescent="0.25">
      <c r="A273" s="62"/>
      <c r="B273" s="62"/>
    </row>
    <row r="274" spans="1:2" s="61" customFormat="1" x14ac:dyDescent="0.25">
      <c r="A274" s="62"/>
      <c r="B274" s="62"/>
    </row>
    <row r="275" spans="1:2" s="61" customFormat="1" x14ac:dyDescent="0.25">
      <c r="A275" s="62"/>
      <c r="B275" s="62"/>
    </row>
    <row r="276" spans="1:2" s="61" customFormat="1" x14ac:dyDescent="0.25">
      <c r="A276" s="62"/>
      <c r="B276" s="62"/>
    </row>
    <row r="277" spans="1:2" s="61" customFormat="1" x14ac:dyDescent="0.25">
      <c r="A277" s="62"/>
      <c r="B277" s="62"/>
    </row>
    <row r="278" spans="1:2" s="61" customFormat="1" x14ac:dyDescent="0.25">
      <c r="A278" s="62"/>
      <c r="B278" s="62"/>
    </row>
    <row r="279" spans="1:2" s="61" customFormat="1" x14ac:dyDescent="0.25">
      <c r="A279" s="62"/>
      <c r="B279" s="62"/>
    </row>
    <row r="280" spans="1:2" s="61" customFormat="1" x14ac:dyDescent="0.25">
      <c r="A280" s="62"/>
      <c r="B280" s="62"/>
    </row>
    <row r="281" spans="1:2" s="61" customFormat="1" x14ac:dyDescent="0.25">
      <c r="A281" s="62"/>
      <c r="B281" s="62"/>
    </row>
    <row r="282" spans="1:2" s="61" customFormat="1" x14ac:dyDescent="0.25">
      <c r="A282" s="62"/>
      <c r="B282" s="62"/>
    </row>
    <row r="283" spans="1:2" s="61" customFormat="1" x14ac:dyDescent="0.25">
      <c r="A283" s="62"/>
      <c r="B283" s="62"/>
    </row>
    <row r="284" spans="1:2" s="61" customFormat="1" x14ac:dyDescent="0.25">
      <c r="A284" s="62"/>
      <c r="B284" s="62"/>
    </row>
    <row r="285" spans="1:2" s="61" customFormat="1" x14ac:dyDescent="0.25">
      <c r="A285" s="62"/>
      <c r="B285" s="62"/>
    </row>
    <row r="286" spans="1:2" s="61" customFormat="1" x14ac:dyDescent="0.25">
      <c r="A286" s="62"/>
      <c r="B286" s="62"/>
    </row>
    <row r="287" spans="1:2" s="61" customFormat="1" x14ac:dyDescent="0.25">
      <c r="A287" s="62"/>
      <c r="B287" s="62"/>
    </row>
    <row r="288" spans="1:2" s="61" customFormat="1" x14ac:dyDescent="0.25">
      <c r="A288" s="62"/>
      <c r="B288" s="62"/>
    </row>
    <row r="289" spans="1:2" s="61" customFormat="1" x14ac:dyDescent="0.25">
      <c r="A289" s="62"/>
      <c r="B289" s="62"/>
    </row>
    <row r="290" spans="1:2" s="61" customFormat="1" x14ac:dyDescent="0.25">
      <c r="A290" s="62"/>
      <c r="B290" s="62"/>
    </row>
    <row r="291" spans="1:2" s="61" customFormat="1" x14ac:dyDescent="0.25">
      <c r="A291" s="62"/>
      <c r="B291" s="62"/>
    </row>
    <row r="292" spans="1:2" s="61" customFormat="1" x14ac:dyDescent="0.25">
      <c r="A292" s="62"/>
      <c r="B292" s="62"/>
    </row>
    <row r="293" spans="1:2" s="61" customFormat="1" x14ac:dyDescent="0.25">
      <c r="A293" s="62"/>
      <c r="B293" s="62"/>
    </row>
    <row r="294" spans="1:2" s="61" customFormat="1" x14ac:dyDescent="0.25">
      <c r="A294" s="62"/>
      <c r="B294" s="62"/>
    </row>
    <row r="295" spans="1:2" s="61" customFormat="1" x14ac:dyDescent="0.25">
      <c r="A295" s="62"/>
      <c r="B295" s="62"/>
    </row>
    <row r="296" spans="1:2" s="61" customFormat="1" x14ac:dyDescent="0.25">
      <c r="A296" s="62"/>
      <c r="B296" s="62"/>
    </row>
    <row r="297" spans="1:2" s="61" customFormat="1" x14ac:dyDescent="0.25">
      <c r="A297" s="62"/>
      <c r="B297" s="62"/>
    </row>
    <row r="298" spans="1:2" s="61" customFormat="1" x14ac:dyDescent="0.25">
      <c r="A298" s="62"/>
      <c r="B298" s="62"/>
    </row>
    <row r="299" spans="1:2" s="61" customFormat="1" x14ac:dyDescent="0.25">
      <c r="A299" s="62"/>
      <c r="B299" s="62"/>
    </row>
    <row r="300" spans="1:2" s="61" customFormat="1" x14ac:dyDescent="0.25">
      <c r="A300" s="62"/>
      <c r="B300" s="62"/>
    </row>
    <row r="301" spans="1:2" s="61" customFormat="1" x14ac:dyDescent="0.25">
      <c r="A301" s="62"/>
      <c r="B301" s="62"/>
    </row>
    <row r="302" spans="1:2" s="61" customFormat="1" x14ac:dyDescent="0.25">
      <c r="A302" s="62"/>
      <c r="B302" s="62"/>
    </row>
    <row r="303" spans="1:2" s="61" customFormat="1" x14ac:dyDescent="0.25">
      <c r="A303" s="62"/>
      <c r="B303" s="62"/>
    </row>
    <row r="304" spans="1:2" s="61" customFormat="1" x14ac:dyDescent="0.25">
      <c r="A304" s="62"/>
      <c r="B304" s="62"/>
    </row>
    <row r="305" spans="1:2" s="61" customFormat="1" x14ac:dyDescent="0.25">
      <c r="A305" s="62"/>
      <c r="B305" s="62"/>
    </row>
    <row r="306" spans="1:2" s="61" customFormat="1" x14ac:dyDescent="0.25">
      <c r="A306" s="62"/>
      <c r="B306" s="62"/>
    </row>
    <row r="307" spans="1:2" s="61" customFormat="1" x14ac:dyDescent="0.25">
      <c r="A307" s="62"/>
      <c r="B307" s="62"/>
    </row>
    <row r="308" spans="1:2" s="61" customFormat="1" x14ac:dyDescent="0.25">
      <c r="A308" s="62"/>
      <c r="B308" s="62"/>
    </row>
    <row r="309" spans="1:2" s="61" customFormat="1" x14ac:dyDescent="0.25">
      <c r="A309" s="62"/>
      <c r="B309" s="62"/>
    </row>
    <row r="310" spans="1:2" s="61" customFormat="1" x14ac:dyDescent="0.25">
      <c r="A310" s="62"/>
      <c r="B310" s="62"/>
    </row>
    <row r="311" spans="1:2" s="61" customFormat="1" x14ac:dyDescent="0.25">
      <c r="A311" s="62"/>
      <c r="B311" s="62"/>
    </row>
    <row r="312" spans="1:2" s="61" customFormat="1" x14ac:dyDescent="0.25">
      <c r="A312" s="62"/>
      <c r="B312" s="62"/>
    </row>
    <row r="313" spans="1:2" s="61" customFormat="1" x14ac:dyDescent="0.25">
      <c r="A313" s="62"/>
      <c r="B313" s="62"/>
    </row>
    <row r="314" spans="1:2" s="61" customFormat="1" x14ac:dyDescent="0.25">
      <c r="A314" s="62"/>
      <c r="B314" s="62"/>
    </row>
    <row r="315" spans="1:2" s="61" customFormat="1" x14ac:dyDescent="0.25">
      <c r="A315" s="62"/>
      <c r="B315" s="62"/>
    </row>
    <row r="316" spans="1:2" s="61" customFormat="1" x14ac:dyDescent="0.25">
      <c r="A316" s="62"/>
      <c r="B316" s="62"/>
    </row>
    <row r="317" spans="1:2" s="61" customFormat="1" x14ac:dyDescent="0.25">
      <c r="A317" s="62"/>
      <c r="B317" s="62"/>
    </row>
    <row r="318" spans="1:2" s="61" customFormat="1" x14ac:dyDescent="0.25">
      <c r="A318" s="62"/>
      <c r="B318" s="62"/>
    </row>
    <row r="319" spans="1:2" s="61" customFormat="1" x14ac:dyDescent="0.25">
      <c r="A319" s="62"/>
      <c r="B319" s="62"/>
    </row>
    <row r="320" spans="1:2" s="61" customFormat="1" x14ac:dyDescent="0.25">
      <c r="A320" s="62"/>
      <c r="B320" s="62"/>
    </row>
    <row r="321" spans="1:2" s="61" customFormat="1" x14ac:dyDescent="0.25">
      <c r="A321" s="62"/>
      <c r="B321" s="62"/>
    </row>
    <row r="322" spans="1:2" s="61" customFormat="1" x14ac:dyDescent="0.25">
      <c r="A322" s="62"/>
      <c r="B322" s="62"/>
    </row>
    <row r="323" spans="1:2" s="61" customFormat="1" x14ac:dyDescent="0.25">
      <c r="A323" s="62"/>
      <c r="B323" s="62"/>
    </row>
    <row r="324" spans="1:2" s="61" customFormat="1" x14ac:dyDescent="0.25">
      <c r="A324" s="62"/>
      <c r="B324" s="62"/>
    </row>
    <row r="325" spans="1:2" s="61" customFormat="1" x14ac:dyDescent="0.25">
      <c r="A325" s="62"/>
      <c r="B325" s="62"/>
    </row>
    <row r="326" spans="1:2" s="61" customFormat="1" x14ac:dyDescent="0.25">
      <c r="A326" s="62"/>
      <c r="B326" s="62"/>
    </row>
    <row r="327" spans="1:2" s="61" customFormat="1" x14ac:dyDescent="0.25">
      <c r="A327" s="62"/>
      <c r="B327" s="62"/>
    </row>
    <row r="328" spans="1:2" s="61" customFormat="1" x14ac:dyDescent="0.25">
      <c r="A328" s="62"/>
      <c r="B328" s="62"/>
    </row>
    <row r="329" spans="1:2" s="61" customFormat="1" x14ac:dyDescent="0.25">
      <c r="A329" s="62"/>
      <c r="B329" s="62"/>
    </row>
    <row r="330" spans="1:2" s="61" customFormat="1" x14ac:dyDescent="0.25">
      <c r="A330" s="62"/>
      <c r="B330" s="62"/>
    </row>
    <row r="331" spans="1:2" s="61" customFormat="1" x14ac:dyDescent="0.25">
      <c r="A331" s="62"/>
      <c r="B331" s="62"/>
    </row>
    <row r="332" spans="1:2" s="61" customFormat="1" x14ac:dyDescent="0.25">
      <c r="A332" s="62"/>
      <c r="B332" s="62"/>
    </row>
    <row r="333" spans="1:2" s="61" customFormat="1" x14ac:dyDescent="0.25">
      <c r="A333" s="62"/>
      <c r="B333" s="62"/>
    </row>
    <row r="334" spans="1:2" s="61" customFormat="1" x14ac:dyDescent="0.25">
      <c r="A334" s="62"/>
      <c r="B334" s="62"/>
    </row>
    <row r="335" spans="1:2" s="61" customFormat="1" x14ac:dyDescent="0.25">
      <c r="A335" s="62"/>
      <c r="B335" s="62"/>
    </row>
    <row r="336" spans="1:2" s="61" customFormat="1" x14ac:dyDescent="0.25">
      <c r="A336" s="62"/>
      <c r="B336" s="62"/>
    </row>
    <row r="337" spans="1:2" s="61" customFormat="1" x14ac:dyDescent="0.25">
      <c r="A337" s="62"/>
      <c r="B337" s="62"/>
    </row>
    <row r="338" spans="1:2" s="61" customFormat="1" x14ac:dyDescent="0.25">
      <c r="A338" s="62"/>
      <c r="B338" s="62"/>
    </row>
    <row r="339" spans="1:2" s="61" customFormat="1" x14ac:dyDescent="0.25">
      <c r="A339" s="62"/>
      <c r="B339" s="62"/>
    </row>
    <row r="340" spans="1:2" s="61" customFormat="1" x14ac:dyDescent="0.25">
      <c r="A340" s="62"/>
      <c r="B340" s="62"/>
    </row>
    <row r="341" spans="1:2" s="61" customFormat="1" x14ac:dyDescent="0.25">
      <c r="A341" s="62"/>
      <c r="B341" s="62"/>
    </row>
    <row r="342" spans="1:2" s="61" customFormat="1" x14ac:dyDescent="0.25">
      <c r="A342" s="62"/>
      <c r="B342" s="62"/>
    </row>
    <row r="343" spans="1:2" s="61" customFormat="1" x14ac:dyDescent="0.25">
      <c r="A343" s="62"/>
      <c r="B343" s="62"/>
    </row>
    <row r="344" spans="1:2" s="61" customFormat="1" x14ac:dyDescent="0.25">
      <c r="A344" s="62"/>
      <c r="B344" s="62"/>
    </row>
    <row r="345" spans="1:2" s="61" customFormat="1" x14ac:dyDescent="0.25">
      <c r="A345" s="62"/>
      <c r="B345" s="62"/>
    </row>
    <row r="346" spans="1:2" s="61" customFormat="1" x14ac:dyDescent="0.25">
      <c r="A346" s="62"/>
      <c r="B346" s="62"/>
    </row>
    <row r="347" spans="1:2" s="61" customFormat="1" x14ac:dyDescent="0.25">
      <c r="A347" s="62"/>
      <c r="B347" s="62"/>
    </row>
    <row r="348" spans="1:2" s="61" customFormat="1" x14ac:dyDescent="0.25">
      <c r="A348" s="62"/>
      <c r="B348" s="62"/>
    </row>
    <row r="349" spans="1:2" s="61" customFormat="1" x14ac:dyDescent="0.25">
      <c r="A349" s="62"/>
      <c r="B349" s="62"/>
    </row>
    <row r="350" spans="1:2" s="61" customFormat="1" x14ac:dyDescent="0.25">
      <c r="A350" s="62"/>
      <c r="B350" s="62"/>
    </row>
    <row r="351" spans="1:2" s="61" customFormat="1" x14ac:dyDescent="0.25">
      <c r="A351" s="62"/>
      <c r="B351" s="62"/>
    </row>
    <row r="352" spans="1:2" s="61" customFormat="1" x14ac:dyDescent="0.25">
      <c r="A352" s="62"/>
      <c r="B352" s="62"/>
    </row>
    <row r="353" spans="1:2" s="61" customFormat="1" x14ac:dyDescent="0.25">
      <c r="A353" s="62"/>
      <c r="B353" s="62"/>
    </row>
    <row r="354" spans="1:2" s="61" customFormat="1" x14ac:dyDescent="0.25">
      <c r="A354" s="62"/>
      <c r="B354" s="62"/>
    </row>
    <row r="355" spans="1:2" s="61" customFormat="1" x14ac:dyDescent="0.25">
      <c r="A355" s="62"/>
      <c r="B355" s="62"/>
    </row>
    <row r="356" spans="1:2" s="61" customFormat="1" x14ac:dyDescent="0.25">
      <c r="A356" s="62"/>
      <c r="B356" s="62"/>
    </row>
    <row r="357" spans="1:2" s="61" customFormat="1" x14ac:dyDescent="0.25">
      <c r="A357" s="62"/>
      <c r="B357" s="62"/>
    </row>
    <row r="358" spans="1:2" s="61" customFormat="1" x14ac:dyDescent="0.25">
      <c r="A358" s="62"/>
      <c r="B358" s="62"/>
    </row>
    <row r="359" spans="1:2" s="61" customFormat="1" x14ac:dyDescent="0.25">
      <c r="A359" s="62"/>
      <c r="B359" s="62"/>
    </row>
    <row r="360" spans="1:2" s="61" customFormat="1" x14ac:dyDescent="0.25">
      <c r="A360" s="62"/>
      <c r="B360" s="62"/>
    </row>
    <row r="361" spans="1:2" s="61" customFormat="1" x14ac:dyDescent="0.25">
      <c r="A361" s="62"/>
      <c r="B361" s="62"/>
    </row>
    <row r="362" spans="1:2" s="61" customFormat="1" x14ac:dyDescent="0.25">
      <c r="A362" s="62"/>
      <c r="B362" s="62"/>
    </row>
    <row r="363" spans="1:2" s="61" customFormat="1" x14ac:dyDescent="0.25">
      <c r="A363" s="62"/>
      <c r="B363" s="62"/>
    </row>
    <row r="364" spans="1:2" s="61" customFormat="1" x14ac:dyDescent="0.25">
      <c r="A364" s="62"/>
      <c r="B364" s="62"/>
    </row>
    <row r="365" spans="1:2" s="61" customFormat="1" x14ac:dyDescent="0.25">
      <c r="A365" s="62"/>
      <c r="B365" s="62"/>
    </row>
    <row r="366" spans="1:2" s="61" customFormat="1" x14ac:dyDescent="0.25">
      <c r="A366" s="62"/>
      <c r="B366" s="62"/>
    </row>
    <row r="367" spans="1:2" s="61" customFormat="1" x14ac:dyDescent="0.25">
      <c r="A367" s="62"/>
      <c r="B367" s="62"/>
    </row>
    <row r="368" spans="1:2" s="61" customFormat="1" x14ac:dyDescent="0.25">
      <c r="A368" s="62"/>
      <c r="B368" s="62"/>
    </row>
    <row r="369" spans="1:2" s="61" customFormat="1" x14ac:dyDescent="0.25">
      <c r="A369" s="62"/>
      <c r="B369" s="62"/>
    </row>
    <row r="370" spans="1:2" s="61" customFormat="1" x14ac:dyDescent="0.25">
      <c r="A370" s="62"/>
      <c r="B370" s="62"/>
    </row>
    <row r="371" spans="1:2" s="61" customFormat="1" x14ac:dyDescent="0.25">
      <c r="A371" s="62"/>
      <c r="B371" s="62"/>
    </row>
    <row r="372" spans="1:2" s="61" customFormat="1" x14ac:dyDescent="0.25">
      <c r="A372" s="62"/>
      <c r="B372" s="62"/>
    </row>
    <row r="373" spans="1:2" s="61" customFormat="1" x14ac:dyDescent="0.25">
      <c r="A373" s="62"/>
      <c r="B373" s="62"/>
    </row>
    <row r="374" spans="1:2" s="61" customFormat="1" x14ac:dyDescent="0.25">
      <c r="A374" s="62"/>
      <c r="B374" s="62"/>
    </row>
    <row r="375" spans="1:2" s="61" customFormat="1" x14ac:dyDescent="0.25">
      <c r="A375" s="62"/>
      <c r="B375" s="62"/>
    </row>
    <row r="376" spans="1:2" s="61" customFormat="1" x14ac:dyDescent="0.25">
      <c r="A376" s="62"/>
      <c r="B376" s="62"/>
    </row>
    <row r="377" spans="1:2" s="61" customFormat="1" x14ac:dyDescent="0.25">
      <c r="A377" s="62"/>
      <c r="B377" s="62"/>
    </row>
    <row r="378" spans="1:2" s="61" customFormat="1" x14ac:dyDescent="0.25">
      <c r="A378" s="62"/>
      <c r="B378" s="62"/>
    </row>
    <row r="379" spans="1:2" s="61" customFormat="1" x14ac:dyDescent="0.25">
      <c r="A379" s="62"/>
      <c r="B379" s="62"/>
    </row>
    <row r="380" spans="1:2" s="61" customFormat="1" x14ac:dyDescent="0.25">
      <c r="A380" s="62"/>
      <c r="B380" s="62"/>
    </row>
    <row r="381" spans="1:2" s="61" customFormat="1" x14ac:dyDescent="0.25">
      <c r="A381" s="62"/>
      <c r="B381" s="62"/>
    </row>
    <row r="382" spans="1:2" s="61" customFormat="1" x14ac:dyDescent="0.25">
      <c r="A382" s="62"/>
      <c r="B382" s="62"/>
    </row>
    <row r="383" spans="1:2" s="61" customFormat="1" x14ac:dyDescent="0.25">
      <c r="A383" s="62"/>
      <c r="B383" s="62"/>
    </row>
    <row r="384" spans="1:2" s="61" customFormat="1" x14ac:dyDescent="0.25">
      <c r="A384" s="62"/>
      <c r="B384" s="62"/>
    </row>
    <row r="385" spans="1:2" s="61" customFormat="1" x14ac:dyDescent="0.25">
      <c r="A385" s="62"/>
      <c r="B385" s="62"/>
    </row>
    <row r="386" spans="1:2" s="61" customFormat="1" x14ac:dyDescent="0.25">
      <c r="A386" s="62"/>
      <c r="B386" s="62"/>
    </row>
    <row r="387" spans="1:2" s="61" customFormat="1" x14ac:dyDescent="0.25">
      <c r="A387" s="62"/>
      <c r="B387" s="62"/>
    </row>
    <row r="388" spans="1:2" s="61" customFormat="1" x14ac:dyDescent="0.25">
      <c r="A388" s="62"/>
      <c r="B388" s="62"/>
    </row>
    <row r="389" spans="1:2" s="61" customFormat="1" x14ac:dyDescent="0.25">
      <c r="A389" s="62"/>
      <c r="B389" s="62"/>
    </row>
    <row r="390" spans="1:2" s="61" customFormat="1" x14ac:dyDescent="0.25">
      <c r="A390" s="62"/>
      <c r="B390" s="62"/>
    </row>
    <row r="391" spans="1:2" s="61" customFormat="1" x14ac:dyDescent="0.25">
      <c r="A391" s="62"/>
      <c r="B391" s="62"/>
    </row>
    <row r="392" spans="1:2" s="61" customFormat="1" x14ac:dyDescent="0.25">
      <c r="A392" s="62"/>
      <c r="B392" s="62"/>
    </row>
    <row r="393" spans="1:2" s="61" customFormat="1" x14ac:dyDescent="0.25">
      <c r="A393" s="62"/>
      <c r="B393" s="62"/>
    </row>
    <row r="394" spans="1:2" s="61" customFormat="1" x14ac:dyDescent="0.25">
      <c r="A394" s="62"/>
      <c r="B394" s="62"/>
    </row>
    <row r="395" spans="1:2" s="61" customFormat="1" x14ac:dyDescent="0.25">
      <c r="A395" s="62"/>
      <c r="B395" s="62"/>
    </row>
    <row r="396" spans="1:2" s="61" customFormat="1" x14ac:dyDescent="0.25">
      <c r="A396" s="62"/>
      <c r="B396" s="62"/>
    </row>
    <row r="397" spans="1:2" s="61" customFormat="1" x14ac:dyDescent="0.25">
      <c r="A397" s="62"/>
      <c r="B397" s="62"/>
    </row>
    <row r="398" spans="1:2" s="61" customFormat="1" x14ac:dyDescent="0.25">
      <c r="A398" s="62"/>
      <c r="B398" s="62"/>
    </row>
    <row r="399" spans="1:2" s="61" customFormat="1" x14ac:dyDescent="0.25">
      <c r="A399" s="62"/>
      <c r="B399" s="62"/>
    </row>
    <row r="400" spans="1:2" s="61" customFormat="1" x14ac:dyDescent="0.25">
      <c r="A400" s="62"/>
      <c r="B400" s="62"/>
    </row>
    <row r="401" spans="1:2" s="61" customFormat="1" x14ac:dyDescent="0.25">
      <c r="A401" s="62"/>
      <c r="B401" s="62"/>
    </row>
    <row r="402" spans="1:2" s="61" customFormat="1" x14ac:dyDescent="0.25">
      <c r="A402" s="62"/>
      <c r="B402" s="62"/>
    </row>
    <row r="403" spans="1:2" s="61" customFormat="1" x14ac:dyDescent="0.25">
      <c r="A403" s="62"/>
      <c r="B403" s="62"/>
    </row>
    <row r="404" spans="1:2" s="61" customFormat="1" x14ac:dyDescent="0.25">
      <c r="A404" s="62"/>
      <c r="B404" s="62"/>
    </row>
    <row r="405" spans="1:2" s="61" customFormat="1" x14ac:dyDescent="0.25">
      <c r="A405" s="62"/>
      <c r="B405" s="62"/>
    </row>
    <row r="406" spans="1:2" s="61" customFormat="1" x14ac:dyDescent="0.25">
      <c r="A406" s="62"/>
      <c r="B406" s="62"/>
    </row>
    <row r="407" spans="1:2" s="61" customFormat="1" x14ac:dyDescent="0.25">
      <c r="A407" s="62"/>
      <c r="B407" s="62"/>
    </row>
    <row r="408" spans="1:2" s="61" customFormat="1" x14ac:dyDescent="0.25">
      <c r="A408" s="62"/>
      <c r="B408" s="62"/>
    </row>
    <row r="409" spans="1:2" s="61" customFormat="1" x14ac:dyDescent="0.25">
      <c r="A409" s="62"/>
      <c r="B409" s="62"/>
    </row>
    <row r="410" spans="1:2" s="61" customFormat="1" x14ac:dyDescent="0.25">
      <c r="A410" s="62"/>
      <c r="B410" s="62"/>
    </row>
    <row r="411" spans="1:2" s="61" customFormat="1" x14ac:dyDescent="0.25">
      <c r="A411" s="62"/>
      <c r="B411" s="62"/>
    </row>
    <row r="412" spans="1:2" s="61" customFormat="1" x14ac:dyDescent="0.25">
      <c r="A412" s="62"/>
      <c r="B412" s="62"/>
    </row>
    <row r="413" spans="1:2" s="61" customFormat="1" x14ac:dyDescent="0.25">
      <c r="A413" s="62"/>
      <c r="B413" s="62"/>
    </row>
    <row r="414" spans="1:2" s="61" customFormat="1" x14ac:dyDescent="0.25">
      <c r="A414" s="62"/>
      <c r="B414" s="62"/>
    </row>
    <row r="415" spans="1:2" s="61" customFormat="1" x14ac:dyDescent="0.25">
      <c r="A415" s="62"/>
      <c r="B415" s="62"/>
    </row>
    <row r="416" spans="1:2" s="61" customFormat="1" x14ac:dyDescent="0.25">
      <c r="A416" s="62"/>
      <c r="B416" s="62"/>
    </row>
    <row r="417" spans="1:2" s="61" customFormat="1" x14ac:dyDescent="0.25">
      <c r="A417" s="62"/>
      <c r="B417" s="62"/>
    </row>
    <row r="418" spans="1:2" s="61" customFormat="1" x14ac:dyDescent="0.25">
      <c r="A418" s="62"/>
      <c r="B418" s="62"/>
    </row>
    <row r="419" spans="1:2" s="61" customFormat="1" x14ac:dyDescent="0.25">
      <c r="A419" s="62"/>
      <c r="B419" s="62"/>
    </row>
    <row r="420" spans="1:2" s="61" customFormat="1" x14ac:dyDescent="0.25">
      <c r="A420" s="62"/>
      <c r="B420" s="62"/>
    </row>
    <row r="421" spans="1:2" s="61" customFormat="1" x14ac:dyDescent="0.25">
      <c r="A421" s="62"/>
      <c r="B421" s="62"/>
    </row>
    <row r="422" spans="1:2" s="61" customFormat="1" x14ac:dyDescent="0.25">
      <c r="A422" s="62"/>
      <c r="B422" s="62"/>
    </row>
    <row r="423" spans="1:2" s="61" customFormat="1" x14ac:dyDescent="0.25">
      <c r="A423" s="62"/>
      <c r="B423" s="62"/>
    </row>
    <row r="424" spans="1:2" s="61" customFormat="1" x14ac:dyDescent="0.25">
      <c r="A424" s="62"/>
      <c r="B424" s="62"/>
    </row>
    <row r="425" spans="1:2" s="61" customFormat="1" x14ac:dyDescent="0.25">
      <c r="A425" s="62"/>
      <c r="B425" s="62"/>
    </row>
    <row r="426" spans="1:2" s="61" customFormat="1" x14ac:dyDescent="0.25">
      <c r="A426" s="62"/>
      <c r="B426" s="62"/>
    </row>
    <row r="427" spans="1:2" s="61" customFormat="1" x14ac:dyDescent="0.25">
      <c r="A427" s="62"/>
      <c r="B427" s="62"/>
    </row>
    <row r="428" spans="1:2" s="61" customFormat="1" x14ac:dyDescent="0.25">
      <c r="A428" s="62"/>
      <c r="B428" s="62"/>
    </row>
    <row r="429" spans="1:2" s="61" customFormat="1" x14ac:dyDescent="0.25">
      <c r="A429" s="62"/>
      <c r="B429" s="62"/>
    </row>
    <row r="430" spans="1:2" s="61" customFormat="1" x14ac:dyDescent="0.25">
      <c r="A430" s="62"/>
      <c r="B430" s="62"/>
    </row>
    <row r="431" spans="1:2" s="61" customFormat="1" x14ac:dyDescent="0.25">
      <c r="A431" s="62"/>
      <c r="B431" s="62"/>
    </row>
    <row r="432" spans="1:2" s="61" customFormat="1" x14ac:dyDescent="0.25">
      <c r="A432" s="62"/>
      <c r="B432" s="62"/>
    </row>
    <row r="433" spans="1:2" s="61" customFormat="1" x14ac:dyDescent="0.25">
      <c r="A433" s="62"/>
      <c r="B433" s="62"/>
    </row>
    <row r="434" spans="1:2" s="61" customFormat="1" x14ac:dyDescent="0.25">
      <c r="A434" s="62"/>
      <c r="B434" s="62"/>
    </row>
    <row r="435" spans="1:2" s="61" customFormat="1" x14ac:dyDescent="0.25">
      <c r="A435" s="62"/>
      <c r="B435" s="62"/>
    </row>
    <row r="436" spans="1:2" s="61" customFormat="1" x14ac:dyDescent="0.25">
      <c r="A436" s="62"/>
      <c r="B436" s="62"/>
    </row>
    <row r="437" spans="1:2" s="61" customFormat="1" x14ac:dyDescent="0.25">
      <c r="A437" s="62"/>
      <c r="B437" s="62"/>
    </row>
    <row r="438" spans="1:2" s="61" customFormat="1" x14ac:dyDescent="0.25">
      <c r="A438" s="62"/>
      <c r="B438" s="62"/>
    </row>
  </sheetData>
  <mergeCells count="32">
    <mergeCell ref="A6:J6"/>
    <mergeCell ref="H1:J1"/>
    <mergeCell ref="A2:J2"/>
    <mergeCell ref="A3:J3"/>
    <mergeCell ref="A4:J4"/>
    <mergeCell ref="A5:J5"/>
    <mergeCell ref="C30:J30"/>
    <mergeCell ref="A7:J7"/>
    <mergeCell ref="A8:J8"/>
    <mergeCell ref="A9:A10"/>
    <mergeCell ref="C9:C10"/>
    <mergeCell ref="D9:D10"/>
    <mergeCell ref="E9:G9"/>
    <mergeCell ref="H9:I9"/>
    <mergeCell ref="J9:J10"/>
    <mergeCell ref="B9:B10"/>
    <mergeCell ref="B35:J35"/>
    <mergeCell ref="A80:J80"/>
    <mergeCell ref="C12:J12"/>
    <mergeCell ref="C13:J13"/>
    <mergeCell ref="C14:J14"/>
    <mergeCell ref="C28:J28"/>
    <mergeCell ref="C33:J33"/>
    <mergeCell ref="C34:J34"/>
    <mergeCell ref="C74:J74"/>
    <mergeCell ref="C75:J75"/>
    <mergeCell ref="C76:J76"/>
    <mergeCell ref="B42:J42"/>
    <mergeCell ref="B50:J50"/>
    <mergeCell ref="B58:J58"/>
    <mergeCell ref="B67:J67"/>
    <mergeCell ref="C29:J29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 3</vt:lpstr>
      <vt:lpstr>форма 2</vt:lpstr>
      <vt:lpstr>форма 1</vt:lpstr>
      <vt:lpstr>'форма 2'!Заголовки_для_печати</vt:lpstr>
      <vt:lpstr>'форма 1'!Область_печати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AnnaSh</dc:creator>
  <cp:lastModifiedBy>AnnaSh</cp:lastModifiedBy>
  <cp:lastPrinted>2018-01-29T10:26:50Z</cp:lastPrinted>
  <dcterms:created xsi:type="dcterms:W3CDTF">2017-01-26T09:01:03Z</dcterms:created>
  <dcterms:modified xsi:type="dcterms:W3CDTF">2018-01-29T10:58:17Z</dcterms:modified>
</cp:coreProperties>
</file>