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5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<sst xmlns="http://schemas.openxmlformats.org/spreadsheetml/2006/main" count="137" uniqueCount="135">
  <si>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</si>
  <si>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</si>
  <si>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</si>
  <si>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</si>
  <si>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</si>
  <si>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</si>
  <si>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</si>
  <si>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</si>
  <si>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</si>
  <si>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</si>
  <si>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</si>
  <si>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</si>
  <si>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</si>
  <si>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</si>
  <si>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</si>
  <si>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</si>
  <si>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</si>
  <si>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</si>
  <si>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</si>
  <si>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</si>
  <si>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</si>
  <si>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</si>
  <si>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</si>
  <si>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</si>
  <si>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</si>
  <si>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</si>
  <si>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</si>
  <si>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</si>
  <si>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</si>
  <si>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</si>
  <si>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</si>
  <si>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</si>
  <si>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</si>
  <si>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</si>
  <si>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</si>
  <si>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</si>
  <si>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</si>
  <si>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</si>
  <si>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</si>
  <si>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</si>
  <si>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</si>
  <si>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</si>
  <si>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</si>
  <si>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</si>
  <si>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</si>
  <si>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</si>
  <si>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</si>
  <si>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</si>
  <si>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</si>
  <si>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</si>
  <si>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</si>
  <si>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</si>
  <si>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</si>
  <si>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</si>
  <si>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</si>
  <si>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</si>
  <si>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</si>
  <si>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</si>
  <si>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</si>
  <si>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</si>
  <si>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</si>
  <si>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</si>
  <si>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</si>
  <si>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</si>
  <si>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</si>
  <si>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</si>
  <si>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</si>
  <si>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</si>
  <si>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</si>
  <si>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</si>
  <si>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</si>
  <si>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</si>
  <si>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</si>
  <si>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</si>
  <si>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</si>
  <si>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</si>
  <si>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</si>
  <si>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</si>
  <si>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</si>
  <si>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</si>
  <si>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</si>
  <si>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</si>
  <si>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</si>
  <si>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</si>
  <si>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</si>
  <si>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</si>
  <si>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</si>
  <si>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</si>
  <si>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</si>
  <si>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</si>
  <si>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</si>
  <si>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</si>
  <si>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</si>
  <si>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</si>
  <si>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</si>
  <si>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</si>
  <si>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</si>
  <si>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</si>
  <si>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</si>
  <si>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</si>
  <si>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</si>
  <si>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</si>
  <si>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</si>
  <si>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</si>
  <si>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</si>
  <si>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</si>
  <si>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</si>
  <si>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</si>
  <si>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</si>
  <si>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</si>
  <si>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</si>
  <si>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</si>
  <si>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</si>
  <si>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</si>
  <si>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</si>
  <si>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</si>
  <si>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</si>
  <si>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</si>
  <si>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</si>
  <si>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</si>
  <si>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</si>
  <si>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</si>
  <si>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</si>
  <si>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</si>
  <si>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</si>
  <si>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</si>
  <si>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</si>
  <si>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</si>
  <si>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по доходам по состоянию на  01 июня 2018 года.</t>
  </si>
  <si>
    <t>Начальник  Финансового управления администрации</t>
  </si>
  <si>
    <t>С.В.Полковенкова</t>
  </si>
  <si>
    <t>Т. Л. Калентьева, тел. 8(34345)21937</t>
  </si>
  <si>
    <t>по расходам  по состоянию на 01 июня 2018 года.</t>
  </si>
  <si>
    <t>С.В. Полковенкова</t>
  </si>
  <si>
    <t>исполнитель: Аккерман К.Я., тел 8-34345-5-55-23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</si>
</sst>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93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93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>
      <alignment horizontal="center"/>
    </xf>
    <xf numFmtId="193" fontId="1" fillId="0" borderId="12" xfId="0" applyNumberFormat="1" applyFont="1" applyFill="1" applyBorder="1" applyAlignment="1">
      <alignment horizontal="center"/>
    </xf>
    <xf numFmtId="193" fontId="4" fillId="0" borderId="13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8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93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93" fontId="1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93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93" fontId="1" fillId="0" borderId="11" xfId="0" applyNumberFormat="1" applyFont="1" applyBorder="1" applyAlignment="1">
      <alignment horizontal="center" wrapText="1"/>
    </xf>
    <xf numFmtId="193" fontId="4" fillId="0" borderId="13" xfId="0" applyNumberFormat="1" applyFont="1" applyBorder="1" applyAlignment="1">
      <alignment horizontal="center"/>
    </xf>
    <xf numFmtId="193" fontId="4" fillId="0" borderId="17" xfId="0" applyNumberFormat="1" applyFont="1" applyBorder="1" applyAlignment="1">
      <alignment horizontal="center"/>
    </xf>
    <xf numFmtId="193" fontId="4" fillId="0" borderId="17" xfId="0" applyNumberFormat="1" applyFont="1" applyFill="1" applyBorder="1" applyAlignment="1">
      <alignment horizontal="center" vertical="top"/>
    </xf>
    <xf numFmtId="193" fontId="4" fillId="0" borderId="17" xfId="0" applyNumberFormat="1" applyFont="1" applyFill="1" applyBorder="1" applyAlignment="1">
      <alignment horizontal="center"/>
    </xf>
    <xf numFmtId="193" fontId="1" fillId="0" borderId="19" xfId="0" applyNumberFormat="1" applyFont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1" xfId="0" applyNumberFormat="1" applyFont="1" applyFill="1" applyBorder="1" applyAlignment="1">
      <alignment horizontal="center"/>
    </xf>
    <xf numFmtId="193" fontId="1" fillId="0" borderId="19" xfId="0" applyNumberFormat="1" applyFont="1" applyFill="1" applyBorder="1" applyAlignment="1">
      <alignment horizontal="center" vertical="top"/>
    </xf>
    <xf numFmtId="193" fontId="1" fillId="0" borderId="20" xfId="0" applyNumberFormat="1" applyFont="1" applyFill="1" applyBorder="1" applyAlignment="1">
      <alignment horizontal="center" vertical="top"/>
    </xf>
    <xf numFmtId="193" fontId="1" fillId="0" borderId="21" xfId="0" applyNumberFormat="1" applyFont="1" applyFill="1" applyBorder="1" applyAlignment="1">
      <alignment horizontal="center" vertical="top"/>
    </xf>
    <xf numFmtId="193" fontId="1" fillId="0" borderId="19" xfId="0" applyNumberFormat="1" applyFont="1" applyFill="1" applyBorder="1" applyAlignment="1">
      <alignment horizontal="center"/>
    </xf>
    <xf numFmtId="188" fontId="1" fillId="0" borderId="15" xfId="0" applyNumberFormat="1" applyFont="1" applyFill="1" applyBorder="1" applyAlignment="1">
      <alignment horizontal="center"/>
    </xf>
    <xf numFmtId="188" fontId="1" fillId="0" borderId="14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93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8" fontId="1" fillId="0" borderId="24" xfId="0" applyNumberFormat="1" applyFont="1" applyFill="1" applyBorder="1" applyAlignment="1">
      <alignment horizontal="center"/>
    </xf>
    <xf numFmtId="193" fontId="1" fillId="0" borderId="25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193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8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8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8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8" fontId="1" fillId="0" borderId="14" xfId="0" applyNumberFormat="1" applyFont="1" applyFill="1" applyBorder="1" applyAlignment="1">
      <alignment horizontal="center" vertical="top"/>
    </xf>
    <xf numFmtId="188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93" fontId="1" fillId="0" borderId="26" xfId="0" applyNumberFormat="1" applyFont="1" applyFill="1" applyBorder="1" applyAlignment="1">
      <alignment horizontal="center"/>
    </xf>
    <xf numFmtId="193" fontId="1" fillId="0" borderId="2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8" fontId="4" fillId="0" borderId="22" xfId="0" applyNumberFormat="1" applyFont="1" applyFill="1" applyBorder="1" applyAlignment="1">
      <alignment horizontal="center"/>
    </xf>
    <xf numFmtId="193" fontId="4" fillId="0" borderId="27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88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93" fontId="1" fillId="0" borderId="30" xfId="0" applyNumberFormat="1" applyFont="1" applyFill="1" applyBorder="1" applyAlignment="1">
      <alignment horizontal="center"/>
    </xf>
    <xf numFmtId="193" fontId="4" fillId="0" borderId="31" xfId="0" applyNumberFormat="1" applyFont="1" applyFill="1" applyBorder="1" applyAlignment="1">
      <alignment horizontal="center"/>
    </xf>
    <xf numFmtId="196" fontId="4" fillId="0" borderId="32" xfId="0" applyNumberFormat="1" applyFont="1" applyFill="1" applyBorder="1" applyAlignment="1">
      <alignment horizontal="center"/>
    </xf>
    <xf numFmtId="196" fontId="4" fillId="0" borderId="3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96" fontId="1" fillId="0" borderId="32" xfId="0" applyNumberFormat="1" applyFont="1" applyFill="1" applyBorder="1" applyAlignment="1">
      <alignment horizontal="center"/>
    </xf>
    <xf numFmtId="196" fontId="4" fillId="0" borderId="35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/>
    </xf>
    <xf numFmtId="193" fontId="1" fillId="33" borderId="11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2" xfId="0" applyNumberFormat="1" applyFont="1" applyFill="1" applyBorder="1" applyAlignment="1">
      <alignment horizontal="center"/>
    </xf>
    <xf numFmtId="193" fontId="4" fillId="33" borderId="13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2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 horizontal="center"/>
    </xf>
    <xf numFmtId="193" fontId="1" fillId="33" borderId="25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4" fillId="33" borderId="23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/>
    </xf>
    <xf numFmtId="196" fontId="4" fillId="33" borderId="22" xfId="0" applyNumberFormat="1" applyFont="1" applyFill="1" applyBorder="1" applyAlignment="1">
      <alignment horizontal="center"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3" xfId="0" applyNumberFormat="1" applyFont="1" applyBorder="1" applyAlignment="1">
      <alignment horizontal="center" wrapText="1"/>
    </xf>
    <xf numFmtId="196" fontId="4" fillId="0" borderId="13" xfId="0" applyNumberFormat="1" applyFont="1" applyFill="1" applyBorder="1" applyAlignment="1">
      <alignment horizontal="center" vertical="top"/>
    </xf>
    <xf numFmtId="196" fontId="3" fillId="0" borderId="11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193" fontId="4" fillId="0" borderId="13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93" fontId="4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justify" vertical="top" wrapText="1"/>
    </xf>
    <xf numFmtId="193" fontId="3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93" fontId="1" fillId="0" borderId="13" xfId="0" applyNumberFormat="1" applyFont="1" applyFill="1" applyBorder="1" applyAlignment="1">
      <alignment horizontal="center" vertical="top" wrapText="1"/>
    </xf>
    <xf numFmtId="193" fontId="4" fillId="33" borderId="36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193" fontId="1" fillId="33" borderId="37" xfId="0" applyNumberFormat="1" applyFont="1" applyFill="1" applyBorder="1" applyAlignment="1">
      <alignment horizontal="center"/>
    </xf>
    <xf numFmtId="196" fontId="1" fillId="0" borderId="11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2" xfId="0" applyNumberFormat="1" applyFont="1" applyFill="1" applyBorder="1" applyAlignment="1">
      <alignment horizontal="center" vertical="top"/>
    </xf>
    <xf numFmtId="196" fontId="1" fillId="0" borderId="0" xfId="0" applyNumberFormat="1" applyFont="1" applyFill="1" applyAlignment="1">
      <alignment horizontal="center" vertical="justify"/>
    </xf>
    <xf numFmtId="196" fontId="3" fillId="0" borderId="10" xfId="0" applyNumberFormat="1" applyFont="1" applyFill="1" applyBorder="1" applyAlignment="1">
      <alignment horizontal="center" vertical="top"/>
    </xf>
    <xf numFmtId="196" fontId="3" fillId="0" borderId="1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75" zoomScalePageLayoutView="0" workbookViewId="0" topLeftCell="A30">
      <selection activeCell="A1" sqref="A1:E47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48"/>
      <c r="C2" s="148"/>
      <c r="D2" s="148"/>
      <c r="E2" s="148"/>
    </row>
    <row r="3" spans="1:5" ht="15">
      <c r="A3" s="152" t="s">
        <v>93</v>
      </c>
      <c r="B3" s="152"/>
      <c r="C3" s="152"/>
      <c r="D3" s="152"/>
      <c r="E3" s="152"/>
    </row>
    <row r="4" spans="1:5" ht="15">
      <c r="A4" s="152" t="s">
        <v>128</v>
      </c>
      <c r="B4" s="152"/>
      <c r="C4" s="152"/>
      <c r="D4" s="152"/>
      <c r="E4" s="152"/>
    </row>
    <row r="5" spans="1:5" ht="15.75" thickBot="1">
      <c r="A5" s="1"/>
      <c r="B5" s="1"/>
      <c r="C5" s="1"/>
      <c r="D5" s="153" t="s">
        <v>0</v>
      </c>
      <c r="E5" s="153"/>
    </row>
    <row r="6" spans="1:5" ht="12.75">
      <c r="A6" s="154" t="s">
        <v>1</v>
      </c>
      <c r="B6" s="157" t="s">
        <v>2</v>
      </c>
      <c r="C6" s="160" t="s">
        <v>78</v>
      </c>
      <c r="D6" s="160" t="s">
        <v>3</v>
      </c>
      <c r="E6" s="160" t="s">
        <v>79</v>
      </c>
    </row>
    <row r="7" spans="1:5" ht="12.75">
      <c r="A7" s="155"/>
      <c r="B7" s="158"/>
      <c r="C7" s="161"/>
      <c r="D7" s="161"/>
      <c r="E7" s="161"/>
    </row>
    <row r="8" spans="1:5" ht="19.5" customHeight="1" thickBot="1">
      <c r="A8" s="156"/>
      <c r="B8" s="159"/>
      <c r="C8" s="162"/>
      <c r="D8" s="162"/>
      <c r="E8" s="162"/>
    </row>
    <row r="9" spans="1:5" ht="15" thickBot="1">
      <c r="A9" s="26" t="s">
        <v>4</v>
      </c>
      <c r="B9" s="27" t="s">
        <v>5</v>
      </c>
      <c r="C9" s="124">
        <f>C10+C11+C12+C13+C14+C15+C16+C17+C18+C19+C20+C21+C22+C23+C24+C25+C26</f>
        <v>403580.5</v>
      </c>
      <c r="D9" s="124">
        <f>SUM(D10:D26)</f>
        <v>157733.9</v>
      </c>
      <c r="E9" s="128">
        <f>D9/C9*100</f>
        <v>39.08362767774955</v>
      </c>
    </row>
    <row r="10" spans="1:5" ht="15">
      <c r="A10" s="23" t="s">
        <v>6</v>
      </c>
      <c r="B10" s="24" t="s">
        <v>7</v>
      </c>
      <c r="C10" s="142">
        <v>236490</v>
      </c>
      <c r="D10" s="142">
        <v>96516.1</v>
      </c>
      <c r="E10" s="129">
        <f aca="true" t="shared" si="0" ref="E10:E18">D10/C10*100</f>
        <v>40.81191593724893</v>
      </c>
    </row>
    <row r="11" spans="1:5" ht="30">
      <c r="A11" s="19" t="s">
        <v>100</v>
      </c>
      <c r="B11" s="14" t="s">
        <v>107</v>
      </c>
      <c r="C11" s="127">
        <v>9548</v>
      </c>
      <c r="D11" s="127">
        <v>3886.1</v>
      </c>
      <c r="E11" s="129">
        <f t="shared" si="0"/>
        <v>40.70067029744449</v>
      </c>
    </row>
    <row r="12" spans="1:5" ht="30">
      <c r="A12" s="20" t="s">
        <v>112</v>
      </c>
      <c r="B12" s="7" t="s">
        <v>108</v>
      </c>
      <c r="C12" s="143">
        <v>5243</v>
      </c>
      <c r="D12" s="145">
        <v>3278.1</v>
      </c>
      <c r="E12" s="130">
        <f t="shared" si="0"/>
        <v>62.523364485981304</v>
      </c>
    </row>
    <row r="13" spans="1:5" ht="30">
      <c r="A13" s="20" t="s">
        <v>8</v>
      </c>
      <c r="B13" s="131" t="s">
        <v>9</v>
      </c>
      <c r="C13" s="127">
        <v>22538</v>
      </c>
      <c r="D13" s="127">
        <v>9768.2</v>
      </c>
      <c r="E13" s="129">
        <f t="shared" si="0"/>
        <v>43.34102404827403</v>
      </c>
    </row>
    <row r="14" spans="1:5" ht="15">
      <c r="A14" s="21" t="s">
        <v>10</v>
      </c>
      <c r="B14" s="7" t="s">
        <v>11</v>
      </c>
      <c r="C14" s="127">
        <v>76</v>
      </c>
      <c r="D14" s="127">
        <v>0</v>
      </c>
      <c r="E14" s="129">
        <f t="shared" si="0"/>
        <v>0</v>
      </c>
    </row>
    <row r="15" spans="1:5" ht="30">
      <c r="A15" s="21" t="s">
        <v>101</v>
      </c>
      <c r="B15" s="7" t="s">
        <v>102</v>
      </c>
      <c r="C15" s="127">
        <v>1779</v>
      </c>
      <c r="D15" s="127">
        <v>1222</v>
      </c>
      <c r="E15" s="129">
        <f t="shared" si="0"/>
        <v>68.690275435638</v>
      </c>
    </row>
    <row r="16" spans="1:5" ht="15">
      <c r="A16" s="21" t="s">
        <v>12</v>
      </c>
      <c r="B16" s="7" t="s">
        <v>13</v>
      </c>
      <c r="C16" s="127">
        <v>18675</v>
      </c>
      <c r="D16" s="127">
        <v>2246.7</v>
      </c>
      <c r="E16" s="129">
        <f t="shared" si="0"/>
        <v>12.030522088353413</v>
      </c>
    </row>
    <row r="17" spans="1:5" ht="15">
      <c r="A17" s="20" t="s">
        <v>14</v>
      </c>
      <c r="B17" s="14" t="s">
        <v>15</v>
      </c>
      <c r="C17" s="127">
        <v>32724</v>
      </c>
      <c r="D17" s="127">
        <v>13226.6</v>
      </c>
      <c r="E17" s="129">
        <f t="shared" si="0"/>
        <v>40.41865297640875</v>
      </c>
    </row>
    <row r="18" spans="1:5" ht="15">
      <c r="A18" s="20" t="s">
        <v>16</v>
      </c>
      <c r="B18" s="14" t="s">
        <v>17</v>
      </c>
      <c r="C18" s="127">
        <v>5495.4</v>
      </c>
      <c r="D18" s="127">
        <v>2538.3</v>
      </c>
      <c r="E18" s="129">
        <f t="shared" si="0"/>
        <v>46.18954034283219</v>
      </c>
    </row>
    <row r="19" spans="1:5" ht="45">
      <c r="A19" s="20" t="s">
        <v>18</v>
      </c>
      <c r="B19" s="7" t="s">
        <v>80</v>
      </c>
      <c r="C19" s="127">
        <v>0</v>
      </c>
      <c r="D19" s="127">
        <v>0</v>
      </c>
      <c r="E19" s="129">
        <v>0</v>
      </c>
    </row>
    <row r="20" spans="1:5" ht="45">
      <c r="A20" s="20" t="s">
        <v>19</v>
      </c>
      <c r="B20" s="7" t="s">
        <v>81</v>
      </c>
      <c r="C20" s="127">
        <v>39226</v>
      </c>
      <c r="D20" s="127">
        <v>11414.3</v>
      </c>
      <c r="E20" s="129">
        <f>D20/C20*100</f>
        <v>29.098812012440728</v>
      </c>
    </row>
    <row r="21" spans="1:5" ht="30">
      <c r="A21" s="20" t="s">
        <v>20</v>
      </c>
      <c r="B21" s="7" t="s">
        <v>21</v>
      </c>
      <c r="C21" s="127">
        <v>9931</v>
      </c>
      <c r="D21" s="127">
        <v>3858.8</v>
      </c>
      <c r="E21" s="129">
        <f>D21/C21*100</f>
        <v>38.85610713926091</v>
      </c>
    </row>
    <row r="22" spans="1:5" ht="30">
      <c r="A22" s="22" t="s">
        <v>22</v>
      </c>
      <c r="B22" s="15" t="s">
        <v>23</v>
      </c>
      <c r="C22" s="127">
        <v>1405.5</v>
      </c>
      <c r="D22" s="127">
        <v>623.7</v>
      </c>
      <c r="E22" s="129">
        <f>D22/C22*100</f>
        <v>44.37566702241196</v>
      </c>
    </row>
    <row r="23" spans="1:5" ht="30">
      <c r="A23" s="22" t="s">
        <v>24</v>
      </c>
      <c r="B23" s="7" t="s">
        <v>25</v>
      </c>
      <c r="C23" s="127">
        <v>14822.2</v>
      </c>
      <c r="D23" s="127">
        <v>4038.3</v>
      </c>
      <c r="E23" s="129">
        <f>D23/C23*100</f>
        <v>27.244943395717236</v>
      </c>
    </row>
    <row r="24" spans="1:5" ht="15">
      <c r="A24" s="21" t="s">
        <v>26</v>
      </c>
      <c r="B24" s="7" t="s">
        <v>27</v>
      </c>
      <c r="C24" s="127">
        <v>0</v>
      </c>
      <c r="D24" s="127">
        <v>0</v>
      </c>
      <c r="E24" s="129">
        <v>0</v>
      </c>
    </row>
    <row r="25" spans="1:5" ht="15">
      <c r="A25" s="22" t="s">
        <v>28</v>
      </c>
      <c r="B25" s="7" t="s">
        <v>29</v>
      </c>
      <c r="C25" s="127">
        <v>4997.3</v>
      </c>
      <c r="D25" s="127">
        <v>4767.5</v>
      </c>
      <c r="E25" s="129">
        <f>D25/C25*100</f>
        <v>95.4015168190823</v>
      </c>
    </row>
    <row r="26" spans="1:5" ht="15.75" thickBot="1">
      <c r="A26" s="29" t="s">
        <v>30</v>
      </c>
      <c r="B26" s="30" t="s">
        <v>31</v>
      </c>
      <c r="C26" s="144">
        <v>630.1</v>
      </c>
      <c r="D26" s="144">
        <v>349.2</v>
      </c>
      <c r="E26" s="129">
        <f>D26/C26*100</f>
        <v>55.419774638946194</v>
      </c>
    </row>
    <row r="27" spans="1:5" ht="15" thickBot="1">
      <c r="A27" s="32" t="s">
        <v>32</v>
      </c>
      <c r="B27" s="33" t="s">
        <v>33</v>
      </c>
      <c r="C27" s="125">
        <f>C28+C36+C37+C35</f>
        <v>830350.7</v>
      </c>
      <c r="D27" s="125">
        <f>D28+D36+D37+D35</f>
        <v>385417.5</v>
      </c>
      <c r="E27" s="132">
        <f>D27/C27*100</f>
        <v>46.41623111776747</v>
      </c>
    </row>
    <row r="28" spans="1:5" ht="30">
      <c r="A28" s="133" t="s">
        <v>34</v>
      </c>
      <c r="B28" s="134" t="s">
        <v>35</v>
      </c>
      <c r="C28" s="126">
        <f>C31+C33+C34</f>
        <v>832342.2999999999</v>
      </c>
      <c r="D28" s="126">
        <f>D31+D33+D34</f>
        <v>387375.2</v>
      </c>
      <c r="E28" s="135">
        <f>D28/C28*100</f>
        <v>46.54037167160674</v>
      </c>
    </row>
    <row r="29" spans="1:5" ht="30">
      <c r="A29" s="22" t="s">
        <v>117</v>
      </c>
      <c r="B29" s="7" t="s">
        <v>82</v>
      </c>
      <c r="C29" s="127">
        <v>0</v>
      </c>
      <c r="D29" s="127">
        <v>0</v>
      </c>
      <c r="E29" s="129">
        <v>0</v>
      </c>
    </row>
    <row r="30" spans="1:5" ht="30">
      <c r="A30" s="22" t="s">
        <v>120</v>
      </c>
      <c r="B30" s="14" t="s">
        <v>83</v>
      </c>
      <c r="C30" s="127">
        <v>0</v>
      </c>
      <c r="D30" s="127">
        <v>0</v>
      </c>
      <c r="E30" s="129">
        <v>0</v>
      </c>
    </row>
    <row r="31" spans="1:5" ht="45">
      <c r="A31" s="22" t="s">
        <v>118</v>
      </c>
      <c r="B31" s="7" t="s">
        <v>109</v>
      </c>
      <c r="C31" s="127">
        <v>315995.2</v>
      </c>
      <c r="D31" s="127">
        <v>134480.5</v>
      </c>
      <c r="E31" s="129">
        <f>D31/C31*100</f>
        <v>42.55776670025367</v>
      </c>
    </row>
    <row r="32" spans="1:5" ht="90">
      <c r="A32" s="22" t="s">
        <v>121</v>
      </c>
      <c r="B32" s="7" t="s">
        <v>127</v>
      </c>
      <c r="C32" s="127">
        <v>996</v>
      </c>
      <c r="D32" s="127">
        <v>996</v>
      </c>
      <c r="E32" s="129">
        <f>D32/C32*100</f>
        <v>100</v>
      </c>
    </row>
    <row r="33" spans="1:5" ht="30">
      <c r="A33" s="22" t="s">
        <v>116</v>
      </c>
      <c r="B33" s="14" t="s">
        <v>110</v>
      </c>
      <c r="C33" s="127">
        <v>515577.5</v>
      </c>
      <c r="D33" s="127">
        <v>252125.2</v>
      </c>
      <c r="E33" s="129">
        <f>D33/C33*100</f>
        <v>48.90151335153299</v>
      </c>
    </row>
    <row r="34" spans="1:5" ht="15">
      <c r="A34" s="22" t="s">
        <v>122</v>
      </c>
      <c r="B34" s="136" t="s">
        <v>119</v>
      </c>
      <c r="C34" s="127">
        <v>769.6</v>
      </c>
      <c r="D34" s="127">
        <v>769.5</v>
      </c>
      <c r="E34" s="129">
        <f>D34/C34*100</f>
        <v>99.98700623700624</v>
      </c>
    </row>
    <row r="35" spans="1:5" ht="30">
      <c r="A35" s="22" t="s">
        <v>123</v>
      </c>
      <c r="B35" s="7" t="s">
        <v>84</v>
      </c>
      <c r="C35" s="127">
        <v>256.5</v>
      </c>
      <c r="D35" s="127">
        <v>256.6</v>
      </c>
      <c r="E35" s="129">
        <f>D35/C35*100</f>
        <v>100.03898635477584</v>
      </c>
    </row>
    <row r="36" spans="1:5" ht="90">
      <c r="A36" s="22" t="s">
        <v>124</v>
      </c>
      <c r="B36" s="7" t="s">
        <v>125</v>
      </c>
      <c r="C36" s="146">
        <v>0</v>
      </c>
      <c r="D36" s="146">
        <v>220.5</v>
      </c>
      <c r="E36" s="129"/>
    </row>
    <row r="37" spans="1:5" ht="60.75" thickBot="1">
      <c r="A37" s="35" t="s">
        <v>126</v>
      </c>
      <c r="B37" s="137" t="s">
        <v>85</v>
      </c>
      <c r="C37" s="147">
        <v>-2248.1</v>
      </c>
      <c r="D37" s="147">
        <v>-2434.8</v>
      </c>
      <c r="E37" s="129">
        <f>D37/C37*100</f>
        <v>108.30479071215694</v>
      </c>
    </row>
    <row r="38" spans="1:5" ht="29.25" thickBot="1">
      <c r="A38" s="36" t="s">
        <v>36</v>
      </c>
      <c r="B38" s="37" t="s">
        <v>37</v>
      </c>
      <c r="C38" s="125">
        <v>0</v>
      </c>
      <c r="D38" s="125">
        <v>0</v>
      </c>
      <c r="E38" s="138">
        <v>0</v>
      </c>
    </row>
    <row r="39" spans="1:5" ht="15.75" customHeight="1" thickBot="1">
      <c r="A39" s="149" t="s">
        <v>38</v>
      </c>
      <c r="B39" s="150"/>
      <c r="C39" s="125">
        <f>C9+C27</f>
        <v>1233931.2</v>
      </c>
      <c r="D39" s="125">
        <f>D9+D27</f>
        <v>543151.4</v>
      </c>
      <c r="E39" s="132">
        <f>D39/C39*100</f>
        <v>44.0179646968972</v>
      </c>
    </row>
    <row r="40" spans="1:5" ht="15">
      <c r="A40" s="4"/>
      <c r="B40" s="4"/>
      <c r="C40" s="13"/>
      <c r="D40" s="13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51"/>
      <c r="B44" s="151"/>
      <c r="C44" s="1"/>
      <c r="D44" s="1"/>
      <c r="E44" s="1"/>
    </row>
    <row r="45" spans="1:5" ht="15">
      <c r="A45" s="1" t="s">
        <v>129</v>
      </c>
      <c r="B45" s="1"/>
      <c r="C45" s="1"/>
      <c r="D45" s="148" t="s">
        <v>130</v>
      </c>
      <c r="E45" s="148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131</v>
      </c>
      <c r="C47" s="1"/>
      <c r="D47" s="1"/>
      <c r="E47" s="1"/>
    </row>
  </sheetData>
  <sheetProtection/>
  <mergeCells count="12">
    <mergeCell ref="D6:D8"/>
    <mergeCell ref="E6:E8"/>
    <mergeCell ref="B2:E2"/>
    <mergeCell ref="A39:B39"/>
    <mergeCell ref="A44:B44"/>
    <mergeCell ref="D45:E45"/>
    <mergeCell ref="A3:E3"/>
    <mergeCell ref="A4:E4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8">
      <selection activeCell="A1" sqref="A1:G6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123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04" t="s">
        <v>39</v>
      </c>
      <c r="F1" s="1"/>
      <c r="G1" s="1"/>
    </row>
    <row r="2" spans="1:7" ht="18" customHeight="1">
      <c r="A2" s="1"/>
      <c r="B2" s="163"/>
      <c r="C2" s="163"/>
      <c r="D2" s="163"/>
      <c r="E2" s="163"/>
      <c r="F2" s="163"/>
      <c r="G2" s="163"/>
    </row>
    <row r="3" spans="1:7" ht="15">
      <c r="A3" s="152" t="s">
        <v>93</v>
      </c>
      <c r="B3" s="152"/>
      <c r="C3" s="152"/>
      <c r="D3" s="152"/>
      <c r="E3" s="152"/>
      <c r="F3" s="152"/>
      <c r="G3" s="152"/>
    </row>
    <row r="4" spans="1:7" ht="15">
      <c r="A4" s="152" t="s">
        <v>132</v>
      </c>
      <c r="B4" s="152"/>
      <c r="C4" s="152"/>
      <c r="D4" s="152"/>
      <c r="E4" s="152"/>
      <c r="F4" s="152"/>
      <c r="G4" s="152"/>
    </row>
    <row r="5" spans="1:7" ht="15.75" thickBot="1">
      <c r="A5" s="1"/>
      <c r="B5" s="1"/>
      <c r="C5" s="1"/>
      <c r="D5" s="1"/>
      <c r="E5" s="164" t="s">
        <v>40</v>
      </c>
      <c r="F5" s="164"/>
      <c r="G5" s="164"/>
    </row>
    <row r="6" spans="1:7" ht="91.5" customHeight="1" thickBot="1">
      <c r="A6" s="60" t="s">
        <v>41</v>
      </c>
      <c r="B6" s="61" t="s">
        <v>42</v>
      </c>
      <c r="C6" s="61" t="s">
        <v>111</v>
      </c>
      <c r="D6" s="61" t="s">
        <v>43</v>
      </c>
      <c r="E6" s="105" t="s">
        <v>44</v>
      </c>
      <c r="F6" s="27" t="s">
        <v>45</v>
      </c>
      <c r="G6" s="28" t="s">
        <v>77</v>
      </c>
    </row>
    <row r="7" spans="1:7" ht="15" thickBot="1">
      <c r="A7" s="62">
        <v>100</v>
      </c>
      <c r="B7" s="63" t="s">
        <v>46</v>
      </c>
      <c r="C7" s="11">
        <f>C8+C9+C10+C12+C13+C14+C15+C11</f>
        <v>96741.69999999998</v>
      </c>
      <c r="D7" s="11">
        <f>D8+D9+D10+D12+D13+D14+D15</f>
        <v>0</v>
      </c>
      <c r="E7" s="106">
        <f>E8+E9+E10+E12+E13+E14+E15+E11</f>
        <v>37906.1</v>
      </c>
      <c r="F7" s="39">
        <f>F8+F9+F10+F12+F13+F14+F15</f>
        <v>0</v>
      </c>
      <c r="G7" s="40">
        <f>E7/C7%</f>
        <v>39.18279294244365</v>
      </c>
    </row>
    <row r="8" spans="1:7" ht="15">
      <c r="A8" s="64">
        <v>102</v>
      </c>
      <c r="B8" s="65" t="s">
        <v>75</v>
      </c>
      <c r="C8" s="107">
        <v>2303.2</v>
      </c>
      <c r="D8" s="107"/>
      <c r="E8" s="107">
        <v>881.8</v>
      </c>
      <c r="F8" s="38"/>
      <c r="G8" s="43">
        <f aca="true" t="shared" si="0" ref="G8:G20">E8/C8%</f>
        <v>38.28586314692602</v>
      </c>
    </row>
    <row r="9" spans="1:7" ht="30">
      <c r="A9" s="51">
        <v>103</v>
      </c>
      <c r="B9" s="18" t="s">
        <v>47</v>
      </c>
      <c r="C9" s="108">
        <v>5010.6</v>
      </c>
      <c r="D9" s="108"/>
      <c r="E9" s="108">
        <v>1691</v>
      </c>
      <c r="F9" s="8"/>
      <c r="G9" s="43">
        <f t="shared" si="0"/>
        <v>33.74845327904842</v>
      </c>
    </row>
    <row r="10" spans="1:7" ht="30">
      <c r="A10" s="51">
        <v>104</v>
      </c>
      <c r="B10" s="18" t="s">
        <v>76</v>
      </c>
      <c r="C10" s="108">
        <v>36083.2</v>
      </c>
      <c r="D10" s="108"/>
      <c r="E10" s="108">
        <v>15006.5</v>
      </c>
      <c r="F10" s="8"/>
      <c r="G10" s="44">
        <f t="shared" si="0"/>
        <v>41.58860633203263</v>
      </c>
    </row>
    <row r="11" spans="1:7" ht="15">
      <c r="A11" s="51">
        <v>105</v>
      </c>
      <c r="B11" s="18" t="s">
        <v>105</v>
      </c>
      <c r="C11" s="108">
        <v>319.9</v>
      </c>
      <c r="D11" s="108"/>
      <c r="E11" s="108">
        <v>150</v>
      </c>
      <c r="F11" s="8"/>
      <c r="G11" s="44">
        <v>0</v>
      </c>
    </row>
    <row r="12" spans="1:7" ht="45" customHeight="1">
      <c r="A12" s="51">
        <v>106</v>
      </c>
      <c r="B12" s="66" t="s">
        <v>96</v>
      </c>
      <c r="C12" s="108">
        <v>14035.2</v>
      </c>
      <c r="D12" s="108"/>
      <c r="E12" s="108">
        <v>5898.9</v>
      </c>
      <c r="F12" s="8"/>
      <c r="G12" s="44">
        <f t="shared" si="0"/>
        <v>42.02932626538988</v>
      </c>
    </row>
    <row r="13" spans="1:7" ht="21" customHeight="1">
      <c r="A13" s="67">
        <v>107</v>
      </c>
      <c r="B13" s="17" t="s">
        <v>103</v>
      </c>
      <c r="C13" s="109">
        <v>0</v>
      </c>
      <c r="D13" s="109"/>
      <c r="E13" s="109">
        <v>0</v>
      </c>
      <c r="F13" s="16"/>
      <c r="G13" s="44">
        <v>0</v>
      </c>
    </row>
    <row r="14" spans="1:7" ht="15">
      <c r="A14" s="51">
        <v>111</v>
      </c>
      <c r="B14" s="17" t="s">
        <v>97</v>
      </c>
      <c r="C14" s="108">
        <v>320</v>
      </c>
      <c r="D14" s="108"/>
      <c r="E14" s="108">
        <v>0</v>
      </c>
      <c r="F14" s="8"/>
      <c r="G14" s="44">
        <f t="shared" si="0"/>
        <v>0</v>
      </c>
    </row>
    <row r="15" spans="1:7" ht="15.75" thickBot="1">
      <c r="A15" s="52">
        <v>113</v>
      </c>
      <c r="B15" s="68" t="s">
        <v>49</v>
      </c>
      <c r="C15" s="110">
        <v>38669.6</v>
      </c>
      <c r="D15" s="110"/>
      <c r="E15" s="110">
        <v>14277.9</v>
      </c>
      <c r="F15" s="10"/>
      <c r="G15" s="45">
        <f t="shared" si="0"/>
        <v>36.92280240809318</v>
      </c>
    </row>
    <row r="16" spans="1:7" ht="29.25" thickBot="1">
      <c r="A16" s="69">
        <v>300</v>
      </c>
      <c r="B16" s="70" t="s">
        <v>106</v>
      </c>
      <c r="C16" s="111">
        <f>C17+C18+C19</f>
        <v>14632.400000000001</v>
      </c>
      <c r="D16" s="111">
        <f>D17+D18+D19</f>
        <v>0</v>
      </c>
      <c r="E16" s="111">
        <f>E17+E18+E19</f>
        <v>3548.3</v>
      </c>
      <c r="F16" s="34"/>
      <c r="G16" s="41">
        <f t="shared" si="0"/>
        <v>24.24961045351412</v>
      </c>
    </row>
    <row r="17" spans="1:7" ht="30" customHeight="1">
      <c r="A17" s="71">
        <v>309</v>
      </c>
      <c r="B17" s="72" t="s">
        <v>86</v>
      </c>
      <c r="C17" s="112">
        <v>10832.6</v>
      </c>
      <c r="D17" s="112"/>
      <c r="E17" s="112">
        <v>3477.8</v>
      </c>
      <c r="F17" s="25"/>
      <c r="G17" s="46">
        <f t="shared" si="0"/>
        <v>32.1049424884146</v>
      </c>
    </row>
    <row r="18" spans="1:7" ht="15">
      <c r="A18" s="73">
        <v>310</v>
      </c>
      <c r="B18" s="66" t="s">
        <v>50</v>
      </c>
      <c r="C18" s="113">
        <v>1139</v>
      </c>
      <c r="D18" s="113"/>
      <c r="E18" s="113">
        <v>0</v>
      </c>
      <c r="F18" s="12"/>
      <c r="G18" s="47">
        <f t="shared" si="0"/>
        <v>0</v>
      </c>
    </row>
    <row r="19" spans="1:7" ht="30.75" thickBot="1">
      <c r="A19" s="74">
        <v>314</v>
      </c>
      <c r="B19" s="75" t="s">
        <v>87</v>
      </c>
      <c r="C19" s="114">
        <v>2660.8</v>
      </c>
      <c r="D19" s="114"/>
      <c r="E19" s="114">
        <v>70.5</v>
      </c>
      <c r="F19" s="31"/>
      <c r="G19" s="48">
        <f t="shared" si="0"/>
        <v>2.649579073962718</v>
      </c>
    </row>
    <row r="20" spans="1:7" ht="15" thickBot="1">
      <c r="A20" s="69">
        <v>400</v>
      </c>
      <c r="B20" s="76" t="s">
        <v>51</v>
      </c>
      <c r="C20" s="106">
        <f>C21+C22+C23+C24+C25+C26+C27</f>
        <v>75085.8</v>
      </c>
      <c r="D20" s="106">
        <f>D21+D22+D23+D24+D25+D26+D27</f>
        <v>0</v>
      </c>
      <c r="E20" s="106">
        <f>E21+E22+E23+E24+E25+E26+E27</f>
        <v>14176.9</v>
      </c>
      <c r="F20" s="11"/>
      <c r="G20" s="42">
        <f t="shared" si="0"/>
        <v>18.880933545357443</v>
      </c>
    </row>
    <row r="21" spans="1:7" ht="15">
      <c r="A21" s="50">
        <v>405</v>
      </c>
      <c r="B21" s="65" t="s">
        <v>52</v>
      </c>
      <c r="C21" s="108">
        <v>1058.5</v>
      </c>
      <c r="D21" s="115"/>
      <c r="E21" s="115">
        <v>316.9</v>
      </c>
      <c r="F21" s="9"/>
      <c r="G21" s="44">
        <f>E21/C20%</f>
        <v>0.42205050755269297</v>
      </c>
    </row>
    <row r="22" spans="1:7" ht="15">
      <c r="A22" s="51">
        <v>406</v>
      </c>
      <c r="B22" s="18" t="s">
        <v>53</v>
      </c>
      <c r="C22" s="108">
        <v>2732.8</v>
      </c>
      <c r="D22" s="108"/>
      <c r="E22" s="108">
        <v>2244.9</v>
      </c>
      <c r="F22" s="8"/>
      <c r="G22" s="44">
        <f>E22/C21%</f>
        <v>212.08313651393482</v>
      </c>
    </row>
    <row r="23" spans="1:7" ht="15">
      <c r="A23" s="51">
        <v>407</v>
      </c>
      <c r="B23" s="18" t="s">
        <v>54</v>
      </c>
      <c r="C23" s="108">
        <v>439.2</v>
      </c>
      <c r="D23" s="108"/>
      <c r="E23" s="108">
        <v>0</v>
      </c>
      <c r="F23" s="8"/>
      <c r="G23" s="44">
        <f>E23/C22%</f>
        <v>0</v>
      </c>
    </row>
    <row r="24" spans="1:7" ht="15">
      <c r="A24" s="51">
        <v>408</v>
      </c>
      <c r="B24" s="77" t="s">
        <v>55</v>
      </c>
      <c r="C24" s="141">
        <v>0</v>
      </c>
      <c r="D24" s="108"/>
      <c r="E24" s="108">
        <v>0</v>
      </c>
      <c r="F24" s="8"/>
      <c r="G24" s="44">
        <v>0</v>
      </c>
    </row>
    <row r="25" spans="1:7" ht="15">
      <c r="A25" s="51">
        <v>409</v>
      </c>
      <c r="B25" s="18" t="s">
        <v>88</v>
      </c>
      <c r="C25" s="108">
        <v>64279.4</v>
      </c>
      <c r="D25" s="108"/>
      <c r="E25" s="108">
        <v>11489.7</v>
      </c>
      <c r="F25" s="8"/>
      <c r="G25" s="44">
        <f aca="true" t="shared" si="1" ref="G25:G31">E25/C25%</f>
        <v>17.874622351795445</v>
      </c>
    </row>
    <row r="26" spans="1:7" ht="15">
      <c r="A26" s="51">
        <v>410</v>
      </c>
      <c r="B26" s="18" t="s">
        <v>89</v>
      </c>
      <c r="C26" s="108">
        <v>1221.3</v>
      </c>
      <c r="D26" s="108"/>
      <c r="E26" s="108">
        <v>112.4</v>
      </c>
      <c r="F26" s="8"/>
      <c r="G26" s="44">
        <f t="shared" si="1"/>
        <v>9.203307950544502</v>
      </c>
    </row>
    <row r="27" spans="1:7" ht="15.75" thickBot="1">
      <c r="A27" s="52">
        <v>412</v>
      </c>
      <c r="B27" s="78" t="s">
        <v>56</v>
      </c>
      <c r="C27" s="110">
        <v>5354.6</v>
      </c>
      <c r="D27" s="110"/>
      <c r="E27" s="110">
        <v>13</v>
      </c>
      <c r="F27" s="10"/>
      <c r="G27" s="45">
        <f t="shared" si="1"/>
        <v>0.24278190714525824</v>
      </c>
    </row>
    <row r="28" spans="1:7" ht="15" thickBot="1">
      <c r="A28" s="62">
        <v>500</v>
      </c>
      <c r="B28" s="63" t="s">
        <v>57</v>
      </c>
      <c r="C28" s="106">
        <f>C29+C30+C31+C32</f>
        <v>67787.3</v>
      </c>
      <c r="D28" s="106">
        <f>D29+D30+D31+D32</f>
        <v>0</v>
      </c>
      <c r="E28" s="106">
        <f>E29+E30+E31+E32</f>
        <v>12515.7</v>
      </c>
      <c r="F28" s="11"/>
      <c r="G28" s="42">
        <f t="shared" si="1"/>
        <v>18.463192957972954</v>
      </c>
    </row>
    <row r="29" spans="1:10" ht="15">
      <c r="A29" s="56">
        <v>501</v>
      </c>
      <c r="B29" s="80" t="s">
        <v>58</v>
      </c>
      <c r="C29" s="116">
        <v>22881.2</v>
      </c>
      <c r="D29" s="116"/>
      <c r="E29" s="116">
        <v>1608.1</v>
      </c>
      <c r="F29" s="57"/>
      <c r="G29" s="92">
        <f t="shared" si="1"/>
        <v>7.028040487387025</v>
      </c>
      <c r="J29" s="55"/>
    </row>
    <row r="30" spans="1:7" ht="15">
      <c r="A30" s="51">
        <v>502</v>
      </c>
      <c r="B30" s="77" t="s">
        <v>59</v>
      </c>
      <c r="C30" s="108">
        <v>6700</v>
      </c>
      <c r="D30" s="108"/>
      <c r="E30" s="108">
        <v>1615.9</v>
      </c>
      <c r="F30" s="8"/>
      <c r="G30" s="44">
        <f t="shared" si="1"/>
        <v>24.117910447761194</v>
      </c>
    </row>
    <row r="31" spans="1:7" ht="15">
      <c r="A31" s="51">
        <v>503</v>
      </c>
      <c r="B31" s="77" t="s">
        <v>60</v>
      </c>
      <c r="C31" s="108">
        <v>38185.1</v>
      </c>
      <c r="D31" s="108"/>
      <c r="E31" s="108">
        <v>9291.7</v>
      </c>
      <c r="F31" s="8"/>
      <c r="G31" s="44">
        <f t="shared" si="1"/>
        <v>24.333313255693977</v>
      </c>
    </row>
    <row r="32" spans="1:7" ht="15.75" thickBot="1">
      <c r="A32" s="52">
        <v>505</v>
      </c>
      <c r="B32" s="78" t="s">
        <v>61</v>
      </c>
      <c r="C32" s="110">
        <v>21</v>
      </c>
      <c r="D32" s="110"/>
      <c r="E32" s="110">
        <v>0</v>
      </c>
      <c r="F32" s="10"/>
      <c r="G32" s="45">
        <v>0</v>
      </c>
    </row>
    <row r="33" spans="1:10" ht="15" thickBot="1">
      <c r="A33" s="62">
        <v>600</v>
      </c>
      <c r="B33" s="63" t="s">
        <v>62</v>
      </c>
      <c r="C33" s="106">
        <v>1024.8</v>
      </c>
      <c r="D33" s="106"/>
      <c r="E33" s="106">
        <v>13.2</v>
      </c>
      <c r="F33" s="11"/>
      <c r="G33" s="42">
        <f aca="true" t="shared" si="2" ref="G33:G49">E33/C33%</f>
        <v>1.288056206088993</v>
      </c>
      <c r="J33" s="6"/>
    </row>
    <row r="34" spans="1:7" ht="15" thickBot="1">
      <c r="A34" s="62">
        <v>700</v>
      </c>
      <c r="B34" s="63" t="s">
        <v>63</v>
      </c>
      <c r="C34" s="106">
        <f>C35+C36+C38+C39+C37</f>
        <v>762378.7999999999</v>
      </c>
      <c r="D34" s="106">
        <f>D35+D36+D38+D39+D37</f>
        <v>0</v>
      </c>
      <c r="E34" s="106">
        <f>E35+E36+E38+E39+E37</f>
        <v>326176.79999999993</v>
      </c>
      <c r="F34" s="11">
        <f>F35+F36+F38+F39+F37</f>
        <v>0</v>
      </c>
      <c r="G34" s="42">
        <f t="shared" si="2"/>
        <v>42.78408581141028</v>
      </c>
    </row>
    <row r="35" spans="1:7" ht="15">
      <c r="A35" s="50">
        <v>701</v>
      </c>
      <c r="B35" s="79" t="s">
        <v>64</v>
      </c>
      <c r="C35" s="115">
        <v>281133</v>
      </c>
      <c r="D35" s="115"/>
      <c r="E35" s="115">
        <v>118435.8</v>
      </c>
      <c r="F35" s="9"/>
      <c r="G35" s="49">
        <f t="shared" si="2"/>
        <v>42.1280319279487</v>
      </c>
    </row>
    <row r="36" spans="1:7" ht="15">
      <c r="A36" s="51">
        <v>702</v>
      </c>
      <c r="B36" s="77" t="s">
        <v>65</v>
      </c>
      <c r="C36" s="108">
        <v>343778.6</v>
      </c>
      <c r="D36" s="108"/>
      <c r="E36" s="108">
        <v>147890.5</v>
      </c>
      <c r="F36" s="8"/>
      <c r="G36" s="44">
        <f t="shared" si="2"/>
        <v>43.019111718995894</v>
      </c>
    </row>
    <row r="37" spans="1:7" ht="15">
      <c r="A37" s="51">
        <v>703</v>
      </c>
      <c r="B37" s="77" t="s">
        <v>113</v>
      </c>
      <c r="C37" s="108">
        <v>88548.2</v>
      </c>
      <c r="D37" s="108"/>
      <c r="E37" s="108">
        <v>41836.1</v>
      </c>
      <c r="F37" s="8"/>
      <c r="G37" s="44">
        <f t="shared" si="2"/>
        <v>47.24669727899607</v>
      </c>
    </row>
    <row r="38" spans="1:7" ht="15">
      <c r="A38" s="51">
        <v>707</v>
      </c>
      <c r="B38" s="77" t="s">
        <v>66</v>
      </c>
      <c r="C38" s="108">
        <v>21968.7</v>
      </c>
      <c r="D38" s="108"/>
      <c r="E38" s="108">
        <v>6947.8</v>
      </c>
      <c r="F38" s="8"/>
      <c r="G38" s="44">
        <f t="shared" si="2"/>
        <v>31.625904127235565</v>
      </c>
    </row>
    <row r="39" spans="1:7" ht="15.75" thickBot="1">
      <c r="A39" s="93">
        <v>709</v>
      </c>
      <c r="B39" s="94" t="s">
        <v>67</v>
      </c>
      <c r="C39" s="117">
        <v>26950.3</v>
      </c>
      <c r="D39" s="117"/>
      <c r="E39" s="117">
        <v>11066.6</v>
      </c>
      <c r="F39" s="95"/>
      <c r="G39" s="87">
        <f t="shared" si="2"/>
        <v>41.06299373290836</v>
      </c>
    </row>
    <row r="40" spans="1:7" ht="15" thickBot="1">
      <c r="A40" s="69">
        <v>800</v>
      </c>
      <c r="B40" s="76" t="s">
        <v>68</v>
      </c>
      <c r="C40" s="106">
        <f>C41+C42</f>
        <v>76713.3</v>
      </c>
      <c r="D40" s="106">
        <f>D41+D42</f>
        <v>0</v>
      </c>
      <c r="E40" s="106">
        <f>E41+E42</f>
        <v>29066.7</v>
      </c>
      <c r="F40" s="11"/>
      <c r="G40" s="42">
        <f t="shared" si="2"/>
        <v>37.890039927887344</v>
      </c>
    </row>
    <row r="41" spans="1:7" ht="15">
      <c r="A41" s="56">
        <v>801</v>
      </c>
      <c r="B41" s="80" t="s">
        <v>69</v>
      </c>
      <c r="C41" s="116">
        <v>70854.6</v>
      </c>
      <c r="D41" s="116"/>
      <c r="E41" s="116">
        <v>26505.2</v>
      </c>
      <c r="F41" s="57"/>
      <c r="G41" s="86">
        <f t="shared" si="2"/>
        <v>37.40787471808464</v>
      </c>
    </row>
    <row r="42" spans="1:7" ht="15.75" thickBot="1">
      <c r="A42" s="58">
        <v>804</v>
      </c>
      <c r="B42" s="81" t="s">
        <v>99</v>
      </c>
      <c r="C42" s="118">
        <v>5858.7</v>
      </c>
      <c r="D42" s="118"/>
      <c r="E42" s="118">
        <v>2561.5</v>
      </c>
      <c r="F42" s="59"/>
      <c r="G42" s="87">
        <f t="shared" si="2"/>
        <v>43.721303360813835</v>
      </c>
    </row>
    <row r="43" spans="1:7" ht="16.5" thickBot="1">
      <c r="A43" s="90">
        <v>900</v>
      </c>
      <c r="B43" s="88" t="s">
        <v>114</v>
      </c>
      <c r="C43" s="119">
        <f>C44</f>
        <v>280.8</v>
      </c>
      <c r="D43" s="119">
        <f>D44</f>
        <v>0</v>
      </c>
      <c r="E43" s="119">
        <f>E44</f>
        <v>0</v>
      </c>
      <c r="F43" s="54"/>
      <c r="G43" s="91">
        <f t="shared" si="2"/>
        <v>0</v>
      </c>
    </row>
    <row r="44" spans="1:7" ht="16.5" thickBot="1">
      <c r="A44" s="58">
        <v>909</v>
      </c>
      <c r="B44" s="89" t="s">
        <v>115</v>
      </c>
      <c r="C44" s="118">
        <v>280.8</v>
      </c>
      <c r="D44" s="118"/>
      <c r="E44" s="118">
        <v>0</v>
      </c>
      <c r="F44" s="59"/>
      <c r="G44" s="87">
        <f t="shared" si="2"/>
        <v>0</v>
      </c>
    </row>
    <row r="45" spans="1:7" ht="15" thickBot="1">
      <c r="A45" s="82">
        <v>1000</v>
      </c>
      <c r="B45" s="76" t="s">
        <v>71</v>
      </c>
      <c r="C45" s="106">
        <f>C46+C47+C48</f>
        <v>137033.8</v>
      </c>
      <c r="D45" s="106">
        <f>D46+D47+D48</f>
        <v>0</v>
      </c>
      <c r="E45" s="106">
        <f>E46+E47+E48</f>
        <v>62378.200000000004</v>
      </c>
      <c r="F45" s="11"/>
      <c r="G45" s="42">
        <f t="shared" si="2"/>
        <v>45.52030229038384</v>
      </c>
    </row>
    <row r="46" spans="1:7" ht="13.5" customHeight="1">
      <c r="A46" s="83">
        <v>1001</v>
      </c>
      <c r="B46" s="79" t="s">
        <v>94</v>
      </c>
      <c r="C46" s="115">
        <v>10548.2</v>
      </c>
      <c r="D46" s="115"/>
      <c r="E46" s="115">
        <v>4132.8</v>
      </c>
      <c r="F46" s="9"/>
      <c r="G46" s="49">
        <f t="shared" si="2"/>
        <v>39.180144479626854</v>
      </c>
    </row>
    <row r="47" spans="1:7" ht="13.5" customHeight="1">
      <c r="A47" s="84">
        <v>1003</v>
      </c>
      <c r="B47" s="77" t="s">
        <v>72</v>
      </c>
      <c r="C47" s="108">
        <v>118337.6</v>
      </c>
      <c r="D47" s="108"/>
      <c r="E47" s="108">
        <v>55449.6</v>
      </c>
      <c r="F47" s="8"/>
      <c r="G47" s="44">
        <f t="shared" si="2"/>
        <v>46.85712740498371</v>
      </c>
    </row>
    <row r="48" spans="1:7" ht="15.75" thickBot="1">
      <c r="A48" s="85">
        <v>1006</v>
      </c>
      <c r="B48" s="78" t="s">
        <v>73</v>
      </c>
      <c r="C48" s="110">
        <v>8148</v>
      </c>
      <c r="D48" s="110"/>
      <c r="E48" s="110">
        <v>2795.8</v>
      </c>
      <c r="F48" s="10"/>
      <c r="G48" s="45">
        <f t="shared" si="2"/>
        <v>34.312714776632305</v>
      </c>
    </row>
    <row r="49" spans="1:7" ht="15" thickBot="1">
      <c r="A49" s="82">
        <v>1100</v>
      </c>
      <c r="B49" s="76" t="s">
        <v>70</v>
      </c>
      <c r="C49" s="106">
        <f>C50+C51+C52</f>
        <v>1258.5</v>
      </c>
      <c r="D49" s="106">
        <f>D50+D51+D52</f>
        <v>0</v>
      </c>
      <c r="E49" s="106">
        <f>E50+E51+E52</f>
        <v>0</v>
      </c>
      <c r="F49" s="11">
        <f>F50+F51+F52</f>
        <v>0</v>
      </c>
      <c r="G49" s="42">
        <f t="shared" si="2"/>
        <v>0</v>
      </c>
    </row>
    <row r="50" spans="1:7" ht="15">
      <c r="A50" s="83">
        <v>1101</v>
      </c>
      <c r="B50" s="79" t="s">
        <v>90</v>
      </c>
      <c r="C50" s="115">
        <v>0</v>
      </c>
      <c r="D50" s="115"/>
      <c r="E50" s="115">
        <v>0</v>
      </c>
      <c r="F50" s="9"/>
      <c r="G50" s="49">
        <v>0</v>
      </c>
    </row>
    <row r="51" spans="1:7" ht="15">
      <c r="A51" s="84">
        <v>1102</v>
      </c>
      <c r="B51" s="77" t="s">
        <v>91</v>
      </c>
      <c r="C51" s="108">
        <v>53.4</v>
      </c>
      <c r="D51" s="108"/>
      <c r="E51" s="108">
        <v>0</v>
      </c>
      <c r="F51" s="8"/>
      <c r="G51" s="44">
        <v>0</v>
      </c>
    </row>
    <row r="52" spans="1:7" ht="15.75" thickBot="1">
      <c r="A52" s="85">
        <v>1105</v>
      </c>
      <c r="B52" s="78" t="s">
        <v>95</v>
      </c>
      <c r="C52" s="110">
        <v>1205.1</v>
      </c>
      <c r="D52" s="110"/>
      <c r="E52" s="110">
        <v>0</v>
      </c>
      <c r="F52" s="10"/>
      <c r="G52" s="45">
        <f>E52/C52%</f>
        <v>0</v>
      </c>
    </row>
    <row r="53" spans="1:7" ht="15" thickBot="1">
      <c r="A53" s="82">
        <v>1200</v>
      </c>
      <c r="B53" s="99" t="s">
        <v>92</v>
      </c>
      <c r="C53" s="139">
        <v>535.4</v>
      </c>
      <c r="D53" s="140"/>
      <c r="E53" s="120">
        <v>300</v>
      </c>
      <c r="F53" s="96"/>
      <c r="G53" s="103">
        <f>E53/C53%</f>
        <v>56.032872618602916</v>
      </c>
    </row>
    <row r="54" spans="1:7" ht="15" thickBot="1">
      <c r="A54" s="82">
        <v>1300</v>
      </c>
      <c r="B54" s="99" t="s">
        <v>48</v>
      </c>
      <c r="C54" s="139">
        <v>2453.7</v>
      </c>
      <c r="D54" s="140"/>
      <c r="E54" s="120">
        <v>1201</v>
      </c>
      <c r="F54" s="96"/>
      <c r="G54" s="103">
        <f>E54/C54%</f>
        <v>48.946488975832416</v>
      </c>
    </row>
    <row r="55" spans="1:7" ht="15.75" thickBot="1">
      <c r="A55" s="53"/>
      <c r="B55" s="100" t="s">
        <v>74</v>
      </c>
      <c r="C55" s="98">
        <f>C7+C16+C20+C28+C33+C34+C40+C45+C49+C53+C54+C43</f>
        <v>1235926.2999999998</v>
      </c>
      <c r="D55" s="97">
        <f>D7+D16+D20+D28+D33+D34+D40+D45+D49+D53+D54+D43</f>
        <v>0</v>
      </c>
      <c r="E55" s="121">
        <f>E7+E16+E20+E28+E33+E34+E40+E45+E49+E53+E54+E43</f>
        <v>487282.89999999997</v>
      </c>
      <c r="F55" s="101"/>
      <c r="G55" s="102">
        <f>E55/C55%</f>
        <v>39.42653376661699</v>
      </c>
    </row>
    <row r="56" spans="1:7" ht="15">
      <c r="A56" s="1"/>
      <c r="B56" s="1"/>
      <c r="C56" s="1"/>
      <c r="D56" s="1"/>
      <c r="E56" s="122"/>
      <c r="F56" s="1"/>
      <c r="G56" s="1"/>
    </row>
    <row r="57" spans="1:7" ht="15">
      <c r="A57" s="151"/>
      <c r="B57" s="151"/>
      <c r="C57" s="1"/>
      <c r="D57" s="1"/>
      <c r="E57" s="104"/>
      <c r="F57" s="1"/>
      <c r="G57" s="1"/>
    </row>
    <row r="58" spans="1:7" ht="15">
      <c r="A58" s="1" t="s">
        <v>129</v>
      </c>
      <c r="B58" s="1"/>
      <c r="C58" s="1"/>
      <c r="D58" s="1"/>
      <c r="E58" s="104" t="s">
        <v>133</v>
      </c>
      <c r="F58" s="1"/>
      <c r="G58" s="1"/>
    </row>
    <row r="59" spans="1:7" ht="15">
      <c r="A59" s="1"/>
      <c r="B59" s="1"/>
      <c r="C59" s="1"/>
      <c r="D59" s="1"/>
      <c r="E59" s="104"/>
      <c r="F59" s="1"/>
      <c r="G59" s="1"/>
    </row>
    <row r="60" spans="1:6" ht="15">
      <c r="A60" s="1"/>
      <c r="B60" s="1"/>
      <c r="C60" s="1"/>
      <c r="D60" s="1"/>
      <c r="E60" s="104"/>
      <c r="F60" s="1"/>
    </row>
    <row r="61" spans="1:6" ht="15">
      <c r="A61" s="1" t="s">
        <v>134</v>
      </c>
      <c r="B61" s="1"/>
      <c r="C61" s="1"/>
      <c r="D61" s="1"/>
      <c r="E61" s="104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2018-06-08T09:00:30Z</cp:lastPrinted>
  <dcterms:created xsi:type="dcterms:W3CDTF">1996-10-08T23:32:33Z</dcterms:created>
  <dcterms:modified xsi:type="dcterms:W3CDTF">2018-06-08T09:01:32Z</dcterms:modified>
  <cp:category/>
  <cp:version/>
  <cp:contentType/>
  <cp:contentStatus/>
</cp:coreProperties>
</file>