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Татьяна\Desktop\РАЗМЕЩЕНИЕ\Шишкина\"/>
    </mc:Choice>
  </mc:AlternateContent>
  <bookViews>
    <workbookView xWindow="0" yWindow="0" windowWidth="28800" windowHeight="12300"/>
  </bookViews>
  <sheets>
    <sheet name="приложение форма 2" sheetId="1" r:id="rId1"/>
  </sheets>
  <definedNames>
    <definedName name="_xlnm.Print_Area" localSheetId="0">'приложение форма 2'!$A$1:$H$100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14" i="1" l="1"/>
  <c r="E16" i="1"/>
  <c r="E20" i="1"/>
  <c r="E22" i="1"/>
  <c r="E23" i="1"/>
  <c r="E25" i="1"/>
  <c r="E27" i="1"/>
  <c r="E34" i="1"/>
  <c r="E35" i="1"/>
  <c r="E37" i="1"/>
  <c r="E38" i="1"/>
  <c r="E40" i="1"/>
  <c r="E41" i="1"/>
  <c r="E42" i="1"/>
  <c r="E44" i="1"/>
  <c r="E45" i="1"/>
  <c r="E46" i="1"/>
  <c r="E47" i="1"/>
  <c r="E49" i="1"/>
  <c r="E50" i="1"/>
  <c r="E52" i="1"/>
  <c r="E53" i="1"/>
  <c r="E54" i="1"/>
  <c r="E62" i="1"/>
  <c r="E63" i="1"/>
  <c r="E64" i="1"/>
  <c r="E65" i="1"/>
  <c r="E67" i="1"/>
  <c r="E68" i="1"/>
  <c r="E70" i="1"/>
  <c r="E71" i="1"/>
  <c r="E72" i="1"/>
  <c r="E74" i="1"/>
  <c r="E75" i="1"/>
  <c r="E76" i="1"/>
  <c r="E77" i="1"/>
  <c r="E79" i="1"/>
  <c r="E80" i="1"/>
  <c r="E82" i="1"/>
  <c r="E83" i="1"/>
  <c r="E84" i="1"/>
  <c r="F13" i="1" l="1"/>
  <c r="E13" i="1"/>
  <c r="E15" i="1"/>
  <c r="F64" i="1"/>
  <c r="G41" i="1"/>
  <c r="G38" i="1"/>
  <c r="G35" i="1"/>
  <c r="G32" i="1"/>
  <c r="D19" i="1"/>
  <c r="E19" i="1" s="1"/>
  <c r="D18" i="1"/>
  <c r="E18" i="1" s="1"/>
  <c r="G20" i="1"/>
  <c r="D31" i="1"/>
  <c r="D28" i="1" s="1"/>
  <c r="F31" i="1"/>
  <c r="F26" i="1" s="1"/>
  <c r="G31" i="1"/>
  <c r="E28" i="1" l="1"/>
  <c r="D26" i="1"/>
  <c r="E26" i="1" s="1"/>
  <c r="B12" i="1"/>
  <c r="C12" i="1" s="1"/>
  <c r="D12" i="1" s="1"/>
  <c r="E12" i="1" s="1"/>
  <c r="F12" i="1" s="1"/>
  <c r="G12" i="1" s="1"/>
  <c r="H12" i="1" s="1"/>
</calcChain>
</file>

<file path=xl/sharedStrings.xml><?xml version="1.0" encoding="utf-8"?>
<sst xmlns="http://schemas.openxmlformats.org/spreadsheetml/2006/main" count="145" uniqueCount="89">
  <si>
    <t>ОТЧЕТ</t>
  </si>
  <si>
    <t>№  строки</t>
  </si>
  <si>
    <t xml:space="preserve">Объем расходов на выполнение мероприятий тыс.руб </t>
  </si>
  <si>
    <t xml:space="preserve">План </t>
  </si>
  <si>
    <t>Факт (без учета экономии по результатам проведенных конкурсных процедур)</t>
  </si>
  <si>
    <t xml:space="preserve">выполнение,
 процентов </t>
  </si>
  <si>
    <t>экономия 
по результатам проведенных конкурсных процедур</t>
  </si>
  <si>
    <t>1.</t>
  </si>
  <si>
    <t xml:space="preserve">ВСЕГО по муниципальной программе, в том числе   </t>
  </si>
  <si>
    <t>¯</t>
  </si>
  <si>
    <t>2.</t>
  </si>
  <si>
    <t>3.</t>
  </si>
  <si>
    <t xml:space="preserve">областной бюджет         </t>
  </si>
  <si>
    <t>4.</t>
  </si>
  <si>
    <t xml:space="preserve">местный бюджет           </t>
  </si>
  <si>
    <t>5.</t>
  </si>
  <si>
    <t>6.</t>
  </si>
  <si>
    <t>7.</t>
  </si>
  <si>
    <t>8.</t>
  </si>
  <si>
    <t>областной бюджет</t>
  </si>
  <si>
    <t>9.</t>
  </si>
  <si>
    <t xml:space="preserve">местный бюджет 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</si>
  <si>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</si>
  <si>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</si>
  <si>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</si>
  <si>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</si>
  <si>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</si>
  <si>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</si>
  <si>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</si>
  <si>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</si>
  <si>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</si>
  <si>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</si>
  <si>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местный бюджет</t>
  </si>
  <si>
    <t>20.</t>
  </si>
  <si>
    <t>21.</t>
  </si>
  <si>
    <t>22.</t>
  </si>
  <si>
    <t>23.</t>
  </si>
  <si>
    <t>24.</t>
  </si>
  <si>
    <t>25.</t>
  </si>
  <si>
    <t>«Восстановление и развитие объектов внешнего благоустройства Верхнесалдинского городского округа»</t>
  </si>
  <si>
    <t>Капитальные вложения</t>
  </si>
  <si>
    <t>Бюджетные инвестиции в объекты капитального строительства, в том числе:</t>
  </si>
  <si>
    <t>Всего по направлению "Прочие нужды", в том числе:</t>
  </si>
  <si>
    <t>Мероприятие 1. Проведение мероприятий по проектированию, реконструкции и строительству линий наружного освещения, всего из них:</t>
  </si>
  <si>
    <t>Мероприятие 2. Уличное освещение (текущее обслуживание и ремонт сетей наружного освещения, стоимость уличного освещения, всего из них:</t>
  </si>
  <si>
    <t>Мероприятие 3. Озеленение, всего из них:</t>
  </si>
  <si>
    <t>26.</t>
  </si>
  <si>
    <t>Мероприятие 4. Прочие мероприятия по благоустройству городских округов и поселений, свего из них:</t>
  </si>
  <si>
    <t>27.</t>
  </si>
  <si>
    <t>28.</t>
  </si>
  <si>
    <t>29.</t>
  </si>
  <si>
    <t>Мероприятие 5. Осуществление государственного полномочия Свердловской огбласти в сфере организации мероприятий при осуществлении деятельности по обращению с животными без владельцев, всего из них:</t>
  </si>
  <si>
    <t>30.</t>
  </si>
  <si>
    <t>Мероприятие 9. Внедрение механизмов инициативного бюджетирования на территории Верхнесалдинского городского округа: инициативый проект "Многогофункциональная  спортивнао-игровая площадка "Звездный" всего из них:</t>
  </si>
  <si>
    <t>Мероприятие 9.1. Внедрение механизмов инициативного бюджетирования на территории Верхнесалдинского городского округа: инициативый проект "Многогофункциональная  спортивнао-игровая площадка "Звездный" за счет средств местного бюджета, всего из них:</t>
  </si>
  <si>
    <t>Мероприятие 9.2. Внедрение механизмов инициативного бюджетирования на территории Верхнесалдинского городского округа: инициативый проект "Многогофункциональная  спортивнао-игровая площадка "Звездный" за счет инициативных платежей, всего из них:</t>
  </si>
  <si>
    <t xml:space="preserve">Мероприятие 7. Строительство пешеходного моста через реку Салда в районе дома № 75 по ул. Уральских добровольцев гор. Верхняя Салда, всего из них:          </t>
  </si>
  <si>
    <t>-</t>
  </si>
  <si>
    <t xml:space="preserve">                                                    -</t>
  </si>
  <si>
    <t xml:space="preserve">Мероприятие 10.
Благоустройство территории общего пользования по адресу: г. Верхняя Салда, ул. Энгельса, д. 81, корпуса 3, 4, 5, всего из них:
</t>
  </si>
  <si>
    <t xml:space="preserve">Мероприятия будут реализованы после поступления областных средств на реализацию проектов "Многофункциональная спортивно-игровая площадка "Звездный" в размере 2000,0 тыс. руб. и "Детская спортивно-игровая площадка "Сказка" в размере 468,3 тыс.руб. (Протокол заседания региональной конкурсной комиссии по отбору проектов инициативного бюджетирования, реализуемых на территории Свердловской области,                  22 июня 2022 года от 22.06.2022 № 2) </t>
  </si>
  <si>
    <t>Мероприятие 11. Приобретение и установка малых архитектурных форм для детей на многофункциональной площадке "Звездный" (город Верхняя Салда, западнее дома № 62, корпус 2), всего из них:</t>
  </si>
  <si>
    <t>Мероприятие 9.3. Внедрение механизмов инициативного бюджетирования на территории Верхнесалдинского городского округа: инициативый проект "Многогофункциональная  спортивнао-игровая площадка "Звездный" за счет средств областного бюджета, всего из них:</t>
  </si>
  <si>
    <t>Мероприятие 12.  Внедрение механизмов инициативного бюджетирования на территории Верхнесалдинского городского округа: инициативный проект «Детская площадка «Муравейник»</t>
  </si>
  <si>
    <t>Мероприятие 13. Внедрение механизмов инициативного бюджетирования на территории Верхнесалдинского городского округа: инициативный проект «Спортивная площадка «Спутник», всего из них:</t>
  </si>
  <si>
    <t>Мероприятие 12.1. Внедрение механизмов инициативного бюджетирования на территории Верхнесалдинского городского округа: инициативный проект «Детская площадка «Муравейник» за счет средств местного бюджета, всего из них:</t>
  </si>
  <si>
    <t>Мероприятие 12.2.Внедрение механизмов инициативного бюджетирования на территории Верхнесалдинского городского округа: инициативный проект «Детская площадка «Муравейник» за счет инициативных платежей, всего из них:</t>
  </si>
  <si>
    <t>Мероприятие 12.3. Внедрение механизмов инициативного бюджетирования на территории Верхнесалдинского городского округа: инициативный проект «Детская площадка «Муравейник» за счет средств областного бюджета, всего из них:</t>
  </si>
  <si>
    <t>Мероприятие 13.1.Внедрение механизмов инициативного бюджетирования на территории Верхнесалдинского городского округа: инициативный проект «Спортивная площадка «Спутник» за счет средств местного бюджета, всего из них:</t>
  </si>
  <si>
    <t>Мероприятие 13.2.Внедрение механизмов инициативного бюджетирования на территории Верхнесалдинского городского округа: инициативный проект «Спортивная площадка «Спутник» за счет инициативных платежей, всего из них:</t>
  </si>
  <si>
    <t>Мероприятие 13.3.Внедрение механизмов инициативного бюджетирования на территории Верхнесалдинского городского округа: инициативный проект «Спортивная площадка «Спутник» за счет средств областного бюджета, всего из них:</t>
  </si>
  <si>
    <t>январь-декабрь 2023 года</t>
  </si>
  <si>
    <t>Выполнение мероприятий муниципальной программы«Восстановление и развитие объектов внешнего благоустройства Верхнесалдинского городского округа», утвержденной постановлением администрации Верхнесалдинского городского округа от 29.10.2021 года № 2847 (в ред. от 20.12.2023 № 2741)</t>
  </si>
  <si>
    <t>584,3 энергосервисный</t>
  </si>
  <si>
    <t xml:space="preserve">1 450,972 не исполнен муниципальный контракт </t>
  </si>
  <si>
    <t>о реализации муниципальной программы Верхнесалдинского городского округа</t>
  </si>
  <si>
    <t>Наименование мероприятия, источник ресурсного обеспечения</t>
  </si>
  <si>
    <t>выполнение 
с учетом экономии (процентов )</t>
  </si>
  <si>
    <t>Информация 
о фактическом исполнении мероприятия</t>
  </si>
  <si>
    <t>форма 2</t>
  </si>
  <si>
    <t xml:space="preserve">Разработаны проектно-сметная документация (с ценовой экспертизой) на строительство линии наружного освещения на участке автодороги местного значения, ведущей от дома № 19 по ул. Воронова до пересечения улиц Воронова-Районная; автомобильная дорога местного значения от дома № 20 по ул. Воронова до пересечения с улицей Энгельса, г. Верхняя Салда,  на строительство линии наружного освещения на участке автодороги по ул. Устинова (от перекрестка ул. Парковая – ул. Устинова до перекрестка ул. Устинова – ул. Воронова),  г. Верхняя Салда; на строительство линии наружного освещения по ул. Строителей от дома № 1 до дома № 10, поселок Басьяновский
</t>
  </si>
  <si>
    <t>по МК: текущее обслуживание и ремонт сетей наружного освещения в Верхнесалдинском городском округе (выполнено работ на сумму 3629,83 тыс.руб); стоимость уличного освещения г. Верхняя Салда, пос. Басьяновский, д. Северная, д. Никитино, д. Нелоба, д. Малыгино (выполнено работ на сумму 7000,0 тыс.руб.); проведение энергоэффективных мероприятий, направленных на энергосбережение и повышение энергетической эффективности использования ресурсов при эксплуатации объектов наружного (уличного) освещения на территории Верхнесалдинского городского округа (выполнено работ на сумму 12279,2 тыс.руб.),осуществление тех присоединения - 79,96 тыс.рублей. Не использованы средства 584,3 тысяч рублей на проведение энергоэффективных мероприятий.</t>
  </si>
  <si>
    <t xml:space="preserve">Работы по  муниципальному контракту «Строительство пешеходного моста через реку Салда в районе дома № 75 по ул. Уральских Добровольцев г. Верхняя Салда» выполнены на сумму                       29 779,187 тысяч рублей
</t>
  </si>
  <si>
    <t>МК: акарицидная обработка территорий городских парков и скверов в г. Верхняя Салда (исполнен на сумму 66,763 тыс.руб), МК Обрезка деревьев и кустарников на территории ВСГО исполнены на сумму 2046,109 тыс.руб., не исполнен МК на сумму 1 450,97 тысяч рублей.)</t>
  </si>
  <si>
    <t xml:space="preserve"> МК: кошение травы  на территории ВСГО - выполнено работ на 2207,946 тыс.руб, кошение травы в пос. Басьяновский, д. Никитино, д. Северная, д. Нелоба, д. Балакино - выполнено работ на сумму 599,99 тыс.руб.),  подбор и утилизация павших животных - выполнено работ на сумму 32,57 тыс. руб.), не выполнено работ на сумму - 67,42 тыс.руб., Содержание дворовых территорий и территорий, не входящих в придомовые- 4 285,344 тыс.руб., МК "Оказание услуг по уборке случайного мусора, урн, сбору листвы и вывозу с территорий, не входящих в придомовые, в том числе при проведении мероприятий по благоустройству к праздникам - выполнено работ на сумму 2099,969 тыс.руб., МК: Ремонт площадки вокруг памятника участникам ВОВ в д. Нелоба Верхнесалдинского городского округа - 97,33 тыс.руб., МК: Изготовление и установка мемориального знака на памятном знаке «Воинам Великой Отечественной войны, умершим в госпитале г. Верхняя Салда» - 14,0 тыс.руб., МК: Ремонт подъездов к пожарным гидрантам и водоемам - 300,0 тыс.руб.</t>
  </si>
  <si>
    <t xml:space="preserve">Исполнено на 833,24 тыс.рублей, в том числе на 56,2 тыс.руб. - приобретение оргтехники. На сумму 159 629,0 руб.- услуги Исполнителем по муниципальному контракту от 12.10.2023 № 39  «Оказание услуг по организации мероприятий при осуществлении деятельности по обращению с животными без владельцев на территории Верхнесалдинского городского округа», исполнитель - ООО «Урал»»  не оказаны
</t>
  </si>
  <si>
    <t>МК - выполнены работы на сумму 4311,77   тысяч рублей                                                                                               Не освоено 129729,79 рублей - работы, которые необходимо выполнить в  теплое время (покрытие из резины, мягкая крошка).</t>
  </si>
  <si>
    <t>МК - выполнены работы на сумму 3074,8   тысяч рублей                                                                                               Не освоено 153 481,6 рублей - работы, которые необходимо выполнить в  теплое время (покрытие из резины, мягкая крошка).</t>
  </si>
  <si>
    <t xml:space="preserve">Стоимость выполненных работ составляет 444 019 (четыреста сорок четыре тысячи девятнадцать) рублей 60 копеек, из них доля субсидии из областного бюджета составляет – 111 245 (сто одиннадцать тысяч двести сорок пять) рублей  10 копеек.
  15.12.2022 между МКУ «Служба городского хозяйства» и                                                      ООО «СТРОЙПАРТНЕР-КУ» заключен муниципальный контракт № 112 «Благоустройство территории по адресу: город Верхняя Салда, западнее дома № 62, корпус № 2 по улице Энгельса «Многофункциональная спортивно - игровая площадка «Звездный» на сумму 444 019 (четыреста сорок четыре тысячи девятнадцать) рублей 60 копеек. Срок выполнения работ по муниципальному контракту № 112 от 15.12.2022 – 01.07.2023 года.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</si>
</sst>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sz val="10"/>
      <name val="Arial"/>
      <family val="2"/>
      <charset val="204"/>
    </font>
    <font>
      <sz val="12.5"/>
      <name val="Times New Roman"/>
      <family val="1"/>
      <charset val="204"/>
    </font>
    <font>
      <b/>
      <i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Fill="1" applyBorder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8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9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10" fillId="0" borderId="0" xfId="0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Fill="1" applyAlignment="1">
      <alignment horizontal="center"/>
    </xf>
    <xf numFmtId="2" fontId="2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/>
    </xf>
    <xf numFmtId="164" fontId="0" fillId="0" borderId="0" xfId="0" applyNumberFormat="1" applyAlignment="1">
      <alignment horizontal="justify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0"/>
  <sheetViews>
    <sheetView tabSelected="1" view="pageBreakPreview" topLeftCell="A4" zoomScale="75" zoomScaleNormal="75" zoomScaleSheetLayoutView="75" workbookViewId="0">
      <selection activeCell="E15" sqref="E15"/>
    </sheetView>
  </sheetViews>
  <sheetFormatPr defaultRowHeight="12.75" x14ac:dyDescent="0.2"/>
  <cols>
    <col min="1" max="1" width="9.140625" style="17"/>
    <col min="2" max="2" width="44.28515625" style="32" customWidth="1"/>
    <col min="3" max="3" width="15.42578125" style="37" customWidth="1"/>
    <col min="4" max="4" width="16.42578125" style="37" customWidth="1"/>
    <col min="5" max="5" width="13.140625" style="41" customWidth="1"/>
    <col min="6" max="6" width="17.7109375" style="33" customWidth="1"/>
    <col min="7" max="7" width="17.5703125" style="41" customWidth="1"/>
    <col min="8" max="8" width="68" customWidth="1"/>
  </cols>
  <sheetData>
    <row r="1" spans="1:16" ht="15.75" x14ac:dyDescent="0.2">
      <c r="A1" s="44" t="s">
        <v>0</v>
      </c>
      <c r="B1" s="44"/>
      <c r="C1" s="44"/>
      <c r="D1" s="44"/>
      <c r="E1" s="44"/>
      <c r="F1" s="44"/>
      <c r="G1" s="44"/>
      <c r="H1" s="44"/>
      <c r="I1" s="1"/>
      <c r="J1" s="1"/>
      <c r="K1" s="1"/>
      <c r="L1" s="1"/>
      <c r="M1" s="1"/>
      <c r="N1" s="1"/>
      <c r="O1" s="1"/>
      <c r="P1" s="1"/>
    </row>
    <row r="2" spans="1:16" ht="15.75" x14ac:dyDescent="0.2">
      <c r="A2" s="44" t="s">
        <v>75</v>
      </c>
      <c r="B2" s="44"/>
      <c r="C2" s="44"/>
      <c r="D2" s="44"/>
      <c r="E2" s="44"/>
      <c r="F2" s="44"/>
      <c r="G2" s="44"/>
      <c r="H2" s="44"/>
      <c r="I2" s="1"/>
      <c r="J2" s="1"/>
      <c r="K2" s="1"/>
      <c r="L2" s="1"/>
      <c r="M2" s="1"/>
      <c r="N2" s="1"/>
      <c r="O2" s="1"/>
      <c r="P2" s="1"/>
    </row>
    <row r="3" spans="1:16" ht="15.75" x14ac:dyDescent="0.2">
      <c r="A3" s="44" t="s">
        <v>39</v>
      </c>
      <c r="B3" s="44"/>
      <c r="C3" s="44"/>
      <c r="D3" s="44"/>
      <c r="E3" s="44"/>
      <c r="F3" s="44"/>
      <c r="G3" s="44"/>
      <c r="H3" s="44"/>
      <c r="I3" s="1"/>
      <c r="J3" s="1"/>
      <c r="K3" s="1"/>
      <c r="L3" s="1"/>
      <c r="M3" s="1"/>
      <c r="N3" s="1"/>
      <c r="O3" s="1"/>
      <c r="P3" s="1"/>
    </row>
    <row r="4" spans="1:16" ht="31.5" customHeight="1" x14ac:dyDescent="0.2">
      <c r="A4" s="34" t="s">
        <v>79</v>
      </c>
      <c r="B4" s="26"/>
      <c r="C4" s="35"/>
      <c r="D4" s="35"/>
      <c r="E4" s="43" t="s">
        <v>71</v>
      </c>
      <c r="F4" s="43"/>
      <c r="G4" s="43"/>
      <c r="H4" s="19"/>
      <c r="I4" s="1"/>
      <c r="J4" s="1"/>
      <c r="K4" s="1"/>
      <c r="L4" s="1"/>
      <c r="M4" s="1"/>
      <c r="N4" s="1"/>
      <c r="O4" s="1"/>
      <c r="P4" s="1"/>
    </row>
    <row r="5" spans="1:16" x14ac:dyDescent="0.2">
      <c r="A5" s="45" t="s">
        <v>72</v>
      </c>
      <c r="B5" s="45"/>
      <c r="C5" s="45"/>
      <c r="D5" s="45"/>
      <c r="E5" s="45"/>
      <c r="F5" s="45"/>
      <c r="G5" s="45"/>
      <c r="H5" s="45"/>
    </row>
    <row r="6" spans="1:16" ht="12.75" customHeight="1" x14ac:dyDescent="0.25">
      <c r="A6" s="46"/>
      <c r="B6" s="46"/>
      <c r="C6" s="46"/>
      <c r="D6" s="46"/>
      <c r="E6" s="46"/>
      <c r="F6" s="46"/>
      <c r="G6" s="46"/>
      <c r="H6" s="46"/>
      <c r="I6" s="2"/>
      <c r="J6" s="2"/>
      <c r="K6" s="2"/>
      <c r="L6" s="2"/>
      <c r="M6" s="2"/>
      <c r="N6" s="2"/>
      <c r="O6" s="2"/>
      <c r="P6" s="2"/>
    </row>
    <row r="7" spans="1:16" ht="12.75" customHeight="1" x14ac:dyDescent="0.25">
      <c r="A7" s="46"/>
      <c r="B7" s="46"/>
      <c r="C7" s="46"/>
      <c r="D7" s="46"/>
      <c r="E7" s="46"/>
      <c r="F7" s="46"/>
      <c r="G7" s="46"/>
      <c r="H7" s="46"/>
      <c r="I7" s="2"/>
      <c r="J7" s="2"/>
      <c r="K7" s="2"/>
      <c r="L7" s="2"/>
      <c r="M7" s="2"/>
      <c r="N7" s="2"/>
      <c r="O7" s="2"/>
      <c r="P7" s="2"/>
    </row>
    <row r="8" spans="1:16" ht="13.5" customHeight="1" x14ac:dyDescent="0.25">
      <c r="A8" s="46"/>
      <c r="B8" s="46"/>
      <c r="C8" s="46"/>
      <c r="D8" s="46"/>
      <c r="E8" s="46"/>
      <c r="F8" s="46"/>
      <c r="G8" s="46"/>
      <c r="H8" s="46"/>
      <c r="I8" s="3"/>
      <c r="J8" s="3"/>
      <c r="K8" s="3"/>
      <c r="L8" s="3"/>
      <c r="M8" s="3"/>
      <c r="N8" s="3"/>
      <c r="O8" s="3"/>
      <c r="P8" s="3"/>
    </row>
    <row r="9" spans="1:16" s="4" customFormat="1" ht="0.75" customHeight="1" x14ac:dyDescent="0.2">
      <c r="A9" s="46"/>
      <c r="B9" s="46"/>
      <c r="C9" s="46"/>
      <c r="D9" s="46"/>
      <c r="E9" s="46"/>
      <c r="F9" s="46"/>
      <c r="G9" s="46"/>
      <c r="H9" s="46"/>
    </row>
    <row r="10" spans="1:16" s="4" customFormat="1" x14ac:dyDescent="0.2">
      <c r="A10" s="47" t="s">
        <v>1</v>
      </c>
      <c r="B10" s="48" t="s">
        <v>76</v>
      </c>
      <c r="C10" s="48" t="s">
        <v>2</v>
      </c>
      <c r="D10" s="48"/>
      <c r="E10" s="48"/>
      <c r="F10" s="48"/>
      <c r="G10" s="49" t="s">
        <v>77</v>
      </c>
      <c r="H10" s="48" t="s">
        <v>78</v>
      </c>
    </row>
    <row r="11" spans="1:16" s="4" customFormat="1" ht="81" customHeight="1" x14ac:dyDescent="0.2">
      <c r="A11" s="47"/>
      <c r="B11" s="48"/>
      <c r="C11" s="36" t="s">
        <v>3</v>
      </c>
      <c r="D11" s="36" t="s">
        <v>4</v>
      </c>
      <c r="E11" s="38" t="s">
        <v>5</v>
      </c>
      <c r="F11" s="23" t="s">
        <v>6</v>
      </c>
      <c r="G11" s="50"/>
      <c r="H11" s="51"/>
    </row>
    <row r="12" spans="1:16" s="4" customFormat="1" x14ac:dyDescent="0.2">
      <c r="A12" s="16">
        <v>1</v>
      </c>
      <c r="B12" s="23">
        <f t="shared" ref="B12:H12" si="0">A12+1</f>
        <v>2</v>
      </c>
      <c r="C12" s="36">
        <f t="shared" si="0"/>
        <v>3</v>
      </c>
      <c r="D12" s="36">
        <f t="shared" si="0"/>
        <v>4</v>
      </c>
      <c r="E12" s="38">
        <f>D12+1</f>
        <v>5</v>
      </c>
      <c r="F12" s="23">
        <f t="shared" si="0"/>
        <v>6</v>
      </c>
      <c r="G12" s="38">
        <f t="shared" si="0"/>
        <v>7</v>
      </c>
      <c r="H12" s="11">
        <f t="shared" si="0"/>
        <v>8</v>
      </c>
    </row>
    <row r="13" spans="1:16" s="6" customFormat="1" ht="100.5" customHeight="1" x14ac:dyDescent="0.25">
      <c r="A13" s="14" t="s">
        <v>7</v>
      </c>
      <c r="B13" s="27" t="s">
        <v>8</v>
      </c>
      <c r="C13" s="21">
        <v>78097.399999999994</v>
      </c>
      <c r="D13" s="21">
        <v>75442</v>
      </c>
      <c r="E13" s="15">
        <f>D13/C13*100</f>
        <v>96.599886808011533</v>
      </c>
      <c r="F13" s="21">
        <f>F14+F15</f>
        <v>269.459</v>
      </c>
      <c r="G13" s="15">
        <v>97</v>
      </c>
      <c r="H13" s="5" t="s">
        <v>9</v>
      </c>
      <c r="I13" s="42"/>
      <c r="J13" s="20"/>
    </row>
    <row r="14" spans="1:16" ht="27" customHeight="1" x14ac:dyDescent="0.2">
      <c r="A14" s="8" t="s">
        <v>7</v>
      </c>
      <c r="B14" s="24" t="s">
        <v>12</v>
      </c>
      <c r="C14" s="21">
        <v>4785.9449999999997</v>
      </c>
      <c r="D14" s="21">
        <v>4540.2</v>
      </c>
      <c r="E14" s="15">
        <f t="shared" ref="E14:E77" si="1">D14/C14*100</f>
        <v>94.865277390358642</v>
      </c>
      <c r="F14" s="21">
        <v>245.65899999999999</v>
      </c>
      <c r="G14" s="15">
        <v>92</v>
      </c>
      <c r="H14" s="5" t="s">
        <v>9</v>
      </c>
    </row>
    <row r="15" spans="1:16" ht="30.75" customHeight="1" x14ac:dyDescent="0.2">
      <c r="A15" s="8" t="s">
        <v>10</v>
      </c>
      <c r="B15" s="24" t="s">
        <v>14</v>
      </c>
      <c r="C15" s="21">
        <v>73311.5</v>
      </c>
      <c r="D15" s="21">
        <v>70901.8</v>
      </c>
      <c r="E15" s="15">
        <f t="shared" si="1"/>
        <v>96.713066844901547</v>
      </c>
      <c r="F15" s="21">
        <v>23.8</v>
      </c>
      <c r="G15" s="15">
        <v>94</v>
      </c>
      <c r="H15" s="5" t="s">
        <v>9</v>
      </c>
    </row>
    <row r="16" spans="1:16" ht="33" customHeight="1" x14ac:dyDescent="0.2">
      <c r="A16" s="8" t="s">
        <v>11</v>
      </c>
      <c r="B16" s="10" t="s">
        <v>40</v>
      </c>
      <c r="C16" s="21">
        <v>30970</v>
      </c>
      <c r="D16" s="21">
        <v>30970</v>
      </c>
      <c r="E16" s="15">
        <f t="shared" si="1"/>
        <v>100</v>
      </c>
      <c r="F16" s="21">
        <v>0</v>
      </c>
      <c r="G16" s="15">
        <v>100</v>
      </c>
      <c r="H16" s="5" t="s">
        <v>9</v>
      </c>
    </row>
    <row r="17" spans="1:9" ht="22.5" customHeight="1" x14ac:dyDescent="0.2">
      <c r="A17" s="8" t="s">
        <v>13</v>
      </c>
      <c r="B17" s="24" t="s">
        <v>19</v>
      </c>
      <c r="C17" s="25">
        <v>0</v>
      </c>
      <c r="D17" s="25">
        <v>0</v>
      </c>
      <c r="E17" s="15">
        <v>0</v>
      </c>
      <c r="F17" s="25">
        <v>0</v>
      </c>
      <c r="G17" s="18">
        <v>0</v>
      </c>
      <c r="H17" s="5" t="s">
        <v>9</v>
      </c>
    </row>
    <row r="18" spans="1:9" ht="42" customHeight="1" x14ac:dyDescent="0.2">
      <c r="A18" s="8" t="s">
        <v>15</v>
      </c>
      <c r="B18" s="24" t="s">
        <v>21</v>
      </c>
      <c r="C18" s="25">
        <v>30970</v>
      </c>
      <c r="D18" s="25">
        <f>1190.8+29779.2</f>
        <v>30970</v>
      </c>
      <c r="E18" s="15">
        <f t="shared" si="1"/>
        <v>100</v>
      </c>
      <c r="F18" s="25">
        <v>0</v>
      </c>
      <c r="G18" s="18">
        <v>100</v>
      </c>
      <c r="H18" s="5" t="s">
        <v>9</v>
      </c>
    </row>
    <row r="19" spans="1:9" ht="47.25" x14ac:dyDescent="0.2">
      <c r="A19" s="8" t="s">
        <v>16</v>
      </c>
      <c r="B19" s="10" t="s">
        <v>41</v>
      </c>
      <c r="C19" s="25">
        <v>30971</v>
      </c>
      <c r="D19" s="25">
        <f>1190.8+29779.2</f>
        <v>30970</v>
      </c>
      <c r="E19" s="15">
        <f t="shared" si="1"/>
        <v>99.99677117303284</v>
      </c>
      <c r="F19" s="25">
        <v>0</v>
      </c>
      <c r="G19" s="18">
        <v>100</v>
      </c>
      <c r="H19" s="5" t="s">
        <v>9</v>
      </c>
    </row>
    <row r="20" spans="1:9" ht="225.75" customHeight="1" x14ac:dyDescent="0.2">
      <c r="A20" s="8" t="s">
        <v>17</v>
      </c>
      <c r="B20" s="10" t="s">
        <v>43</v>
      </c>
      <c r="C20" s="21">
        <v>1190.8</v>
      </c>
      <c r="D20" s="21">
        <v>1190.8</v>
      </c>
      <c r="E20" s="15">
        <f t="shared" si="1"/>
        <v>100</v>
      </c>
      <c r="F20" s="21">
        <v>1.2600000000000001E-3</v>
      </c>
      <c r="G20" s="15">
        <f>VALUE(E20)</f>
        <v>100</v>
      </c>
      <c r="H20" s="22" t="s">
        <v>80</v>
      </c>
    </row>
    <row r="21" spans="1:9" ht="23.25" customHeight="1" x14ac:dyDescent="0.2">
      <c r="A21" s="8" t="s">
        <v>18</v>
      </c>
      <c r="B21" s="24" t="s">
        <v>19</v>
      </c>
      <c r="C21" s="25">
        <v>0</v>
      </c>
      <c r="D21" s="25">
        <v>0</v>
      </c>
      <c r="E21" s="15">
        <v>0</v>
      </c>
      <c r="F21" s="25">
        <v>0</v>
      </c>
      <c r="G21" s="15">
        <v>0</v>
      </c>
      <c r="H21" s="5" t="s">
        <v>9</v>
      </c>
    </row>
    <row r="22" spans="1:9" ht="18" customHeight="1" x14ac:dyDescent="0.2">
      <c r="A22" s="8" t="s">
        <v>20</v>
      </c>
      <c r="B22" s="24" t="s">
        <v>32</v>
      </c>
      <c r="C22" s="25">
        <v>1190.8</v>
      </c>
      <c r="D22" s="25">
        <v>1190.8</v>
      </c>
      <c r="E22" s="15">
        <f t="shared" si="1"/>
        <v>100</v>
      </c>
      <c r="F22" s="25">
        <v>0</v>
      </c>
      <c r="G22" s="15">
        <v>100</v>
      </c>
      <c r="H22" s="5" t="s">
        <v>9</v>
      </c>
    </row>
    <row r="23" spans="1:9" ht="179.25" customHeight="1" x14ac:dyDescent="0.2">
      <c r="A23" s="22" t="s">
        <v>22</v>
      </c>
      <c r="B23" s="10" t="s">
        <v>56</v>
      </c>
      <c r="C23" s="21">
        <v>29779.200000000001</v>
      </c>
      <c r="D23" s="21">
        <v>29779.187000000002</v>
      </c>
      <c r="E23" s="15">
        <f t="shared" si="1"/>
        <v>99.999956345368574</v>
      </c>
      <c r="F23" s="21">
        <v>1.2500000000000001E-2</v>
      </c>
      <c r="G23" s="15">
        <v>99.99</v>
      </c>
      <c r="H23" s="7" t="s">
        <v>82</v>
      </c>
    </row>
    <row r="24" spans="1:9" ht="36.75" customHeight="1" x14ac:dyDescent="0.2">
      <c r="A24" s="8" t="s">
        <v>23</v>
      </c>
      <c r="B24" s="24" t="s">
        <v>19</v>
      </c>
      <c r="C24" s="25">
        <v>0</v>
      </c>
      <c r="D24" s="25">
        <v>0</v>
      </c>
      <c r="E24" s="15">
        <v>0</v>
      </c>
      <c r="F24" s="25">
        <v>0</v>
      </c>
      <c r="G24" s="18">
        <v>0</v>
      </c>
      <c r="H24" s="5" t="s">
        <v>9</v>
      </c>
    </row>
    <row r="25" spans="1:9" ht="36.75" customHeight="1" x14ac:dyDescent="0.2">
      <c r="A25" s="8" t="s">
        <v>24</v>
      </c>
      <c r="B25" s="24" t="s">
        <v>32</v>
      </c>
      <c r="C25" s="25">
        <v>29779.200000000001</v>
      </c>
      <c r="D25" s="25">
        <v>29779.187000000002</v>
      </c>
      <c r="E25" s="15">
        <f t="shared" si="1"/>
        <v>99.999956345368574</v>
      </c>
      <c r="F25" s="25">
        <v>1.2500000000000001E-2</v>
      </c>
      <c r="G25" s="18">
        <v>100</v>
      </c>
      <c r="H25" s="5"/>
    </row>
    <row r="26" spans="1:9" ht="36.75" customHeight="1" x14ac:dyDescent="0.2">
      <c r="A26" s="8" t="s">
        <v>25</v>
      </c>
      <c r="B26" s="10" t="s">
        <v>42</v>
      </c>
      <c r="C26" s="21">
        <v>47127.4</v>
      </c>
      <c r="D26" s="21">
        <f>D27+D28</f>
        <v>44543.887999999999</v>
      </c>
      <c r="E26" s="15">
        <f t="shared" si="1"/>
        <v>94.51802560718393</v>
      </c>
      <c r="F26" s="21">
        <f>F31+F34+F37+F40+F43+F46+F58+F61+F64+F76</f>
        <v>23.749199999999909</v>
      </c>
      <c r="G26" s="15">
        <v>95</v>
      </c>
      <c r="H26" s="5"/>
    </row>
    <row r="27" spans="1:9" ht="36.75" customHeight="1" x14ac:dyDescent="0.2">
      <c r="A27" s="8" t="s">
        <v>26</v>
      </c>
      <c r="B27" s="24" t="s">
        <v>19</v>
      </c>
      <c r="C27" s="21">
        <v>4785.8999999999996</v>
      </c>
      <c r="D27" s="21">
        <v>4404.93</v>
      </c>
      <c r="E27" s="15">
        <f t="shared" si="1"/>
        <v>92.039741741365276</v>
      </c>
      <c r="F27" s="21">
        <v>180.26900000000012</v>
      </c>
      <c r="G27" s="15">
        <v>92</v>
      </c>
      <c r="H27" s="5"/>
    </row>
    <row r="28" spans="1:9" ht="36.75" customHeight="1" x14ac:dyDescent="0.2">
      <c r="A28" s="8" t="s">
        <v>27</v>
      </c>
      <c r="B28" s="24" t="s">
        <v>32</v>
      </c>
      <c r="C28" s="21">
        <v>42341.5</v>
      </c>
      <c r="D28" s="21">
        <f>D31+D34+D37+D40+D43+D46+D58+D61+D64+D76</f>
        <v>40138.957999999999</v>
      </c>
      <c r="E28" s="15">
        <f t="shared" si="1"/>
        <v>94.798148388696674</v>
      </c>
      <c r="F28" s="21">
        <v>0</v>
      </c>
      <c r="G28" s="15">
        <v>0</v>
      </c>
      <c r="H28" s="5"/>
    </row>
    <row r="29" spans="1:9" ht="123" hidden="1" customHeight="1" x14ac:dyDescent="0.2">
      <c r="A29" s="8" t="s">
        <v>28</v>
      </c>
      <c r="B29" s="10" t="s">
        <v>43</v>
      </c>
      <c r="C29" s="21">
        <v>0</v>
      </c>
      <c r="D29" s="21">
        <v>0</v>
      </c>
      <c r="E29" s="15">
        <v>0</v>
      </c>
      <c r="F29" s="21">
        <v>0</v>
      </c>
      <c r="G29" s="15">
        <v>0</v>
      </c>
      <c r="H29" s="8" t="s">
        <v>57</v>
      </c>
    </row>
    <row r="30" spans="1:9" ht="19.5" hidden="1" customHeight="1" x14ac:dyDescent="0.2">
      <c r="A30" s="8" t="s">
        <v>29</v>
      </c>
      <c r="B30" s="24" t="s">
        <v>19</v>
      </c>
      <c r="C30" s="25">
        <v>0</v>
      </c>
      <c r="D30" s="25">
        <v>0</v>
      </c>
      <c r="E30" s="15">
        <v>0</v>
      </c>
      <c r="F30" s="25">
        <v>0</v>
      </c>
      <c r="G30" s="18">
        <v>0</v>
      </c>
      <c r="H30" s="5" t="s">
        <v>9</v>
      </c>
    </row>
    <row r="31" spans="1:9" ht="26.25" hidden="1" customHeight="1" x14ac:dyDescent="0.2">
      <c r="A31" s="8" t="s">
        <v>30</v>
      </c>
      <c r="B31" s="24" t="s">
        <v>32</v>
      </c>
      <c r="C31" s="25">
        <v>0</v>
      </c>
      <c r="D31" s="25">
        <f>D29</f>
        <v>0</v>
      </c>
      <c r="E31" s="15">
        <v>0</v>
      </c>
      <c r="F31" s="25">
        <f>F29</f>
        <v>0</v>
      </c>
      <c r="G31" s="18">
        <f>G29</f>
        <v>0</v>
      </c>
      <c r="H31" s="7" t="s">
        <v>58</v>
      </c>
    </row>
    <row r="32" spans="1:9" ht="222.75" customHeight="1" x14ac:dyDescent="0.2">
      <c r="A32" s="8" t="s">
        <v>31</v>
      </c>
      <c r="B32" s="10" t="s">
        <v>44</v>
      </c>
      <c r="C32" s="21">
        <v>23573.4</v>
      </c>
      <c r="D32" s="21">
        <v>22989</v>
      </c>
      <c r="E32" s="15">
        <f>D32/C32*100</f>
        <v>97.52093461274147</v>
      </c>
      <c r="F32" s="21">
        <v>0</v>
      </c>
      <c r="G32" s="15">
        <f>E32</f>
        <v>97.52093461274147</v>
      </c>
      <c r="H32" s="7" t="s">
        <v>81</v>
      </c>
      <c r="I32" s="13" t="s">
        <v>73</v>
      </c>
    </row>
    <row r="33" spans="1:10" ht="27.75" customHeight="1" x14ac:dyDescent="0.2">
      <c r="A33" s="8" t="s">
        <v>33</v>
      </c>
      <c r="B33" s="24" t="s">
        <v>19</v>
      </c>
      <c r="C33" s="25">
        <v>0</v>
      </c>
      <c r="D33" s="25">
        <v>0</v>
      </c>
      <c r="E33" s="15">
        <v>0</v>
      </c>
      <c r="F33" s="25">
        <v>0</v>
      </c>
      <c r="G33" s="18">
        <v>0</v>
      </c>
      <c r="H33" s="9"/>
    </row>
    <row r="34" spans="1:10" ht="27" customHeight="1" x14ac:dyDescent="0.2">
      <c r="A34" s="8" t="s">
        <v>34</v>
      </c>
      <c r="B34" s="24" t="s">
        <v>32</v>
      </c>
      <c r="C34" s="25">
        <v>23573.4</v>
      </c>
      <c r="D34" s="25">
        <v>22989.72</v>
      </c>
      <c r="E34" s="15">
        <f t="shared" si="1"/>
        <v>97.523988902746311</v>
      </c>
      <c r="F34" s="25">
        <v>0</v>
      </c>
      <c r="G34" s="18">
        <v>98</v>
      </c>
      <c r="H34" s="9"/>
    </row>
    <row r="35" spans="1:10" ht="104.25" customHeight="1" x14ac:dyDescent="0.2">
      <c r="A35" s="8" t="s">
        <v>35</v>
      </c>
      <c r="B35" s="10" t="s">
        <v>45</v>
      </c>
      <c r="C35" s="21">
        <v>4332.2</v>
      </c>
      <c r="D35" s="21">
        <v>2881.22</v>
      </c>
      <c r="E35" s="15">
        <f t="shared" si="1"/>
        <v>66.507086468768748</v>
      </c>
      <c r="F35" s="21">
        <v>0</v>
      </c>
      <c r="G35" s="15">
        <f>E35</f>
        <v>66.507086468768748</v>
      </c>
      <c r="H35" s="9" t="s">
        <v>83</v>
      </c>
      <c r="J35" s="13"/>
    </row>
    <row r="36" spans="1:10" ht="23.25" customHeight="1" x14ac:dyDescent="0.2">
      <c r="A36" s="8" t="s">
        <v>36</v>
      </c>
      <c r="B36" s="24" t="s">
        <v>19</v>
      </c>
      <c r="C36" s="25">
        <v>0</v>
      </c>
      <c r="D36" s="25">
        <v>0</v>
      </c>
      <c r="E36" s="15">
        <v>0</v>
      </c>
      <c r="F36" s="25">
        <v>0</v>
      </c>
      <c r="G36" s="18">
        <v>0</v>
      </c>
      <c r="H36" s="9"/>
    </row>
    <row r="37" spans="1:10" ht="27.75" customHeight="1" x14ac:dyDescent="0.2">
      <c r="A37" s="8" t="s">
        <v>37</v>
      </c>
      <c r="B37" s="24" t="s">
        <v>32</v>
      </c>
      <c r="C37" s="25">
        <v>4332.2</v>
      </c>
      <c r="D37" s="25">
        <v>2881.22</v>
      </c>
      <c r="E37" s="15">
        <f t="shared" si="1"/>
        <v>66.507086468768748</v>
      </c>
      <c r="F37" s="25">
        <v>4.9200000000000001E-2</v>
      </c>
      <c r="G37" s="18">
        <v>66.507086468768748</v>
      </c>
      <c r="H37" s="9" t="s">
        <v>74</v>
      </c>
    </row>
    <row r="38" spans="1:10" ht="258.75" customHeight="1" x14ac:dyDescent="0.2">
      <c r="A38" s="8" t="s">
        <v>38</v>
      </c>
      <c r="B38" s="10" t="s">
        <v>47</v>
      </c>
      <c r="C38" s="21">
        <v>10004.700000000001</v>
      </c>
      <c r="D38" s="21">
        <v>9937.1579999999994</v>
      </c>
      <c r="E38" s="15">
        <f t="shared" si="1"/>
        <v>99.324897298269804</v>
      </c>
      <c r="F38" s="21">
        <v>0.11899999999999999</v>
      </c>
      <c r="G38" s="15">
        <f>E38</f>
        <v>99.324897298269804</v>
      </c>
      <c r="H38" s="9" t="s">
        <v>84</v>
      </c>
    </row>
    <row r="39" spans="1:10" ht="27.75" customHeight="1" x14ac:dyDescent="0.2">
      <c r="A39" s="8" t="s">
        <v>46</v>
      </c>
      <c r="B39" s="24" t="s">
        <v>19</v>
      </c>
      <c r="C39" s="25">
        <v>0</v>
      </c>
      <c r="D39" s="25">
        <v>0</v>
      </c>
      <c r="E39" s="15">
        <v>0</v>
      </c>
      <c r="F39" s="25">
        <v>0</v>
      </c>
      <c r="G39" s="18">
        <v>0</v>
      </c>
      <c r="H39" s="9"/>
    </row>
    <row r="40" spans="1:10" ht="27.75" customHeight="1" x14ac:dyDescent="0.2">
      <c r="A40" s="8" t="s">
        <v>48</v>
      </c>
      <c r="B40" s="24" t="s">
        <v>32</v>
      </c>
      <c r="C40" s="25">
        <v>10004.700000000001</v>
      </c>
      <c r="D40" s="25">
        <v>9937.1579999999994</v>
      </c>
      <c r="E40" s="15">
        <f t="shared" si="1"/>
        <v>99.324897298269804</v>
      </c>
      <c r="F40" s="25">
        <v>0.1</v>
      </c>
      <c r="G40" s="18">
        <v>99.324897298269804</v>
      </c>
      <c r="H40" s="9"/>
    </row>
    <row r="41" spans="1:10" ht="124.5" customHeight="1" x14ac:dyDescent="0.2">
      <c r="A41" s="8" t="s">
        <v>49</v>
      </c>
      <c r="B41" s="10" t="s">
        <v>51</v>
      </c>
      <c r="C41" s="21">
        <v>993.6</v>
      </c>
      <c r="D41" s="21">
        <v>833.94100000000003</v>
      </c>
      <c r="E41" s="15">
        <f t="shared" si="1"/>
        <v>83.931260064412243</v>
      </c>
      <c r="F41" s="21">
        <v>159.6</v>
      </c>
      <c r="G41" s="15">
        <f>E41</f>
        <v>83.931260064412243</v>
      </c>
      <c r="H41" s="9" t="s">
        <v>85</v>
      </c>
    </row>
    <row r="42" spans="1:10" ht="39" customHeight="1" x14ac:dyDescent="0.2">
      <c r="A42" s="8" t="s">
        <v>50</v>
      </c>
      <c r="B42" s="24" t="s">
        <v>19</v>
      </c>
      <c r="C42" s="25">
        <v>993.6</v>
      </c>
      <c r="D42" s="25">
        <v>833.24099999999999</v>
      </c>
      <c r="E42" s="15">
        <f t="shared" si="1"/>
        <v>83.860809178743949</v>
      </c>
      <c r="F42" s="25">
        <v>159.6</v>
      </c>
      <c r="G42" s="18">
        <v>83.860809178743949</v>
      </c>
      <c r="H42" s="9"/>
    </row>
    <row r="43" spans="1:10" ht="37.5" customHeight="1" x14ac:dyDescent="0.2">
      <c r="A43" s="8" t="s">
        <v>52</v>
      </c>
      <c r="B43" s="24" t="s">
        <v>32</v>
      </c>
      <c r="C43" s="25">
        <v>0</v>
      </c>
      <c r="D43" s="25">
        <v>0</v>
      </c>
      <c r="E43" s="15">
        <v>0</v>
      </c>
      <c r="F43" s="25">
        <v>0</v>
      </c>
      <c r="G43" s="18">
        <v>0</v>
      </c>
      <c r="H43" s="9"/>
    </row>
    <row r="44" spans="1:10" ht="192.75" customHeight="1" x14ac:dyDescent="0.2">
      <c r="A44" s="8">
        <v>31</v>
      </c>
      <c r="B44" s="10" t="s">
        <v>53</v>
      </c>
      <c r="C44" s="21">
        <v>444.1</v>
      </c>
      <c r="D44" s="21">
        <v>444.1</v>
      </c>
      <c r="E44" s="15">
        <f t="shared" si="1"/>
        <v>100</v>
      </c>
      <c r="F44" s="21">
        <v>0</v>
      </c>
      <c r="G44" s="15">
        <v>100</v>
      </c>
      <c r="H44" s="9" t="s">
        <v>88</v>
      </c>
    </row>
    <row r="45" spans="1:10" ht="27" customHeight="1" x14ac:dyDescent="0.2">
      <c r="A45" s="8">
        <v>32</v>
      </c>
      <c r="B45" s="24" t="s">
        <v>19</v>
      </c>
      <c r="C45" s="25">
        <v>111.2</v>
      </c>
      <c r="D45" s="25">
        <v>111.2</v>
      </c>
      <c r="E45" s="15">
        <f t="shared" si="1"/>
        <v>100</v>
      </c>
      <c r="F45" s="25">
        <v>0</v>
      </c>
      <c r="G45" s="18">
        <v>100</v>
      </c>
      <c r="H45" s="9"/>
    </row>
    <row r="46" spans="1:10" ht="28.5" customHeight="1" x14ac:dyDescent="0.2">
      <c r="A46" s="8">
        <v>33</v>
      </c>
      <c r="B46" s="24" t="s">
        <v>32</v>
      </c>
      <c r="C46" s="25">
        <v>332.9</v>
      </c>
      <c r="D46" s="25">
        <v>332.9</v>
      </c>
      <c r="E46" s="15">
        <f t="shared" si="1"/>
        <v>100</v>
      </c>
      <c r="F46" s="25">
        <v>0</v>
      </c>
      <c r="G46" s="18">
        <v>100</v>
      </c>
      <c r="H46" s="9"/>
    </row>
    <row r="47" spans="1:10" ht="146.25" customHeight="1" x14ac:dyDescent="0.2">
      <c r="A47" s="8">
        <v>34</v>
      </c>
      <c r="B47" s="10" t="s">
        <v>54</v>
      </c>
      <c r="C47" s="25">
        <v>171.84399999999999</v>
      </c>
      <c r="D47" s="25">
        <v>171.84</v>
      </c>
      <c r="E47" s="15">
        <f t="shared" si="1"/>
        <v>99.997672307441647</v>
      </c>
      <c r="F47" s="25">
        <v>0</v>
      </c>
      <c r="G47" s="18">
        <v>100</v>
      </c>
      <c r="H47" s="9"/>
    </row>
    <row r="48" spans="1:10" ht="28.5" customHeight="1" x14ac:dyDescent="0.2">
      <c r="A48" s="8">
        <v>35</v>
      </c>
      <c r="B48" s="24" t="s">
        <v>19</v>
      </c>
      <c r="C48" s="25">
        <v>0</v>
      </c>
      <c r="D48" s="25">
        <v>0</v>
      </c>
      <c r="E48" s="15">
        <v>0</v>
      </c>
      <c r="F48" s="25">
        <v>0</v>
      </c>
      <c r="G48" s="18">
        <v>0</v>
      </c>
      <c r="H48" s="9"/>
    </row>
    <row r="49" spans="1:10" ht="28.5" customHeight="1" x14ac:dyDescent="0.2">
      <c r="A49" s="8">
        <v>36</v>
      </c>
      <c r="B49" s="24" t="s">
        <v>32</v>
      </c>
      <c r="C49" s="25">
        <v>171.84</v>
      </c>
      <c r="D49" s="25">
        <v>171.84</v>
      </c>
      <c r="E49" s="15">
        <f t="shared" si="1"/>
        <v>100</v>
      </c>
      <c r="F49" s="25">
        <v>0</v>
      </c>
      <c r="G49" s="18">
        <v>100</v>
      </c>
      <c r="H49" s="9"/>
    </row>
    <row r="50" spans="1:10" ht="164.25" customHeight="1" x14ac:dyDescent="0.2">
      <c r="A50" s="8">
        <v>37</v>
      </c>
      <c r="B50" s="10" t="s">
        <v>55</v>
      </c>
      <c r="C50" s="25">
        <v>160.929</v>
      </c>
      <c r="D50" s="25">
        <v>160.929</v>
      </c>
      <c r="E50" s="15">
        <f t="shared" si="1"/>
        <v>100</v>
      </c>
      <c r="F50" s="25">
        <v>0</v>
      </c>
      <c r="G50" s="18">
        <v>100</v>
      </c>
      <c r="H50" s="9" t="s">
        <v>60</v>
      </c>
    </row>
    <row r="51" spans="1:10" ht="30" customHeight="1" x14ac:dyDescent="0.2">
      <c r="A51" s="8">
        <v>38</v>
      </c>
      <c r="B51" s="24" t="s">
        <v>19</v>
      </c>
      <c r="C51" s="25">
        <v>0</v>
      </c>
      <c r="D51" s="25">
        <v>0</v>
      </c>
      <c r="E51" s="15">
        <v>0</v>
      </c>
      <c r="F51" s="25">
        <v>0</v>
      </c>
      <c r="G51" s="18">
        <v>0</v>
      </c>
      <c r="H51" s="5" t="s">
        <v>9</v>
      </c>
    </row>
    <row r="52" spans="1:10" ht="30" customHeight="1" x14ac:dyDescent="0.2">
      <c r="A52" s="8">
        <v>39</v>
      </c>
      <c r="B52" s="24" t="s">
        <v>32</v>
      </c>
      <c r="C52" s="25">
        <v>160.929</v>
      </c>
      <c r="D52" s="25">
        <v>160.929</v>
      </c>
      <c r="E52" s="15">
        <f t="shared" si="1"/>
        <v>100</v>
      </c>
      <c r="F52" s="25">
        <v>0</v>
      </c>
      <c r="G52" s="18">
        <v>100</v>
      </c>
      <c r="H52" s="5"/>
    </row>
    <row r="53" spans="1:10" ht="125.25" customHeight="1" x14ac:dyDescent="0.2">
      <c r="A53" s="8">
        <v>40</v>
      </c>
      <c r="B53" s="10" t="s">
        <v>62</v>
      </c>
      <c r="C53" s="25">
        <v>111.245</v>
      </c>
      <c r="D53" s="25">
        <v>111.245</v>
      </c>
      <c r="E53" s="15">
        <f t="shared" si="1"/>
        <v>100</v>
      </c>
      <c r="F53" s="25">
        <v>0</v>
      </c>
      <c r="G53" s="18">
        <v>100</v>
      </c>
      <c r="H53" s="5"/>
    </row>
    <row r="54" spans="1:10" ht="30" customHeight="1" x14ac:dyDescent="0.2">
      <c r="A54" s="8">
        <v>41</v>
      </c>
      <c r="B54" s="24" t="s">
        <v>19</v>
      </c>
      <c r="C54" s="25">
        <v>111.245</v>
      </c>
      <c r="D54" s="25">
        <v>111.245</v>
      </c>
      <c r="E54" s="15">
        <f t="shared" si="1"/>
        <v>100</v>
      </c>
      <c r="F54" s="25">
        <v>0</v>
      </c>
      <c r="G54" s="18">
        <v>100</v>
      </c>
      <c r="H54" s="5"/>
    </row>
    <row r="55" spans="1:10" ht="30" customHeight="1" x14ac:dyDescent="0.2">
      <c r="A55" s="8">
        <v>42</v>
      </c>
      <c r="B55" s="24" t="s">
        <v>32</v>
      </c>
      <c r="C55" s="25">
        <v>0</v>
      </c>
      <c r="D55" s="25">
        <v>0</v>
      </c>
      <c r="E55" s="15">
        <v>0</v>
      </c>
      <c r="F55" s="25">
        <v>0</v>
      </c>
      <c r="G55" s="18">
        <v>0</v>
      </c>
      <c r="H55" s="5"/>
    </row>
    <row r="56" spans="1:10" ht="102" customHeight="1" x14ac:dyDescent="0.2">
      <c r="A56" s="8">
        <v>43</v>
      </c>
      <c r="B56" s="10" t="s">
        <v>59</v>
      </c>
      <c r="C56" s="21">
        <v>0</v>
      </c>
      <c r="D56" s="21">
        <v>0</v>
      </c>
      <c r="E56" s="15">
        <v>0</v>
      </c>
      <c r="F56" s="21">
        <v>0</v>
      </c>
      <c r="G56" s="15">
        <v>0</v>
      </c>
      <c r="H56" s="5"/>
    </row>
    <row r="57" spans="1:10" ht="21" customHeight="1" x14ac:dyDescent="0.2">
      <c r="A57" s="8">
        <v>44</v>
      </c>
      <c r="B57" s="24" t="s">
        <v>19</v>
      </c>
      <c r="C57" s="25">
        <v>0</v>
      </c>
      <c r="D57" s="25">
        <v>0</v>
      </c>
      <c r="E57" s="15">
        <v>0</v>
      </c>
      <c r="F57" s="25">
        <v>0</v>
      </c>
      <c r="G57" s="18">
        <v>0</v>
      </c>
      <c r="H57" s="5"/>
    </row>
    <row r="58" spans="1:10" ht="21" customHeight="1" x14ac:dyDescent="0.2">
      <c r="A58" s="8">
        <v>45</v>
      </c>
      <c r="B58" s="24" t="s">
        <v>32</v>
      </c>
      <c r="C58" s="25">
        <v>0</v>
      </c>
      <c r="D58" s="25">
        <v>0</v>
      </c>
      <c r="E58" s="15">
        <v>0</v>
      </c>
      <c r="F58" s="25">
        <v>0</v>
      </c>
      <c r="G58" s="18">
        <v>0</v>
      </c>
      <c r="H58" s="5"/>
    </row>
    <row r="59" spans="1:10" ht="97.5" customHeight="1" x14ac:dyDescent="0.2">
      <c r="A59" s="8">
        <v>46</v>
      </c>
      <c r="B59" s="10" t="s">
        <v>61</v>
      </c>
      <c r="C59" s="25">
        <v>0</v>
      </c>
      <c r="D59" s="21">
        <v>0</v>
      </c>
      <c r="E59" s="15">
        <v>0</v>
      </c>
      <c r="F59" s="25">
        <v>0</v>
      </c>
      <c r="G59" s="18">
        <v>0</v>
      </c>
      <c r="H59" s="5"/>
    </row>
    <row r="60" spans="1:10" ht="21.75" customHeight="1" x14ac:dyDescent="0.2">
      <c r="A60" s="8">
        <v>47</v>
      </c>
      <c r="B60" s="24" t="s">
        <v>19</v>
      </c>
      <c r="C60" s="25">
        <v>0</v>
      </c>
      <c r="D60" s="25">
        <v>0</v>
      </c>
      <c r="E60" s="15">
        <v>0</v>
      </c>
      <c r="F60" s="25">
        <v>0</v>
      </c>
      <c r="G60" s="18">
        <v>0</v>
      </c>
      <c r="H60" s="5"/>
    </row>
    <row r="61" spans="1:10" ht="20.25" customHeight="1" x14ac:dyDescent="0.2">
      <c r="A61" s="8">
        <v>48</v>
      </c>
      <c r="B61" s="24" t="s">
        <v>32</v>
      </c>
      <c r="C61" s="25">
        <v>0</v>
      </c>
      <c r="D61" s="25">
        <v>0</v>
      </c>
      <c r="E61" s="15">
        <v>0</v>
      </c>
      <c r="F61" s="25">
        <v>0</v>
      </c>
      <c r="G61" s="18">
        <v>0</v>
      </c>
      <c r="H61" s="5"/>
    </row>
    <row r="62" spans="1:10" ht="105" customHeight="1" x14ac:dyDescent="0.2">
      <c r="A62" s="8">
        <v>49</v>
      </c>
      <c r="B62" s="10" t="s">
        <v>63</v>
      </c>
      <c r="C62" s="21">
        <v>4484.1000000000004</v>
      </c>
      <c r="D62" s="21">
        <v>4311.8</v>
      </c>
      <c r="E62" s="15">
        <f t="shared" si="1"/>
        <v>96.157534399322046</v>
      </c>
      <c r="F62" s="21">
        <v>42.6</v>
      </c>
      <c r="G62" s="15">
        <v>97</v>
      </c>
      <c r="H62" s="24" t="s">
        <v>86</v>
      </c>
      <c r="J62" s="13"/>
    </row>
    <row r="63" spans="1:10" ht="19.5" customHeight="1" x14ac:dyDescent="0.2">
      <c r="A63" s="8">
        <v>50</v>
      </c>
      <c r="B63" s="24" t="s">
        <v>19</v>
      </c>
      <c r="C63" s="25">
        <v>2000</v>
      </c>
      <c r="D63" s="21">
        <v>1980.09</v>
      </c>
      <c r="E63" s="15">
        <f t="shared" si="1"/>
        <v>99.004499999999993</v>
      </c>
      <c r="F63" s="21">
        <v>19</v>
      </c>
      <c r="G63" s="15">
        <v>97</v>
      </c>
      <c r="H63" s="5"/>
    </row>
    <row r="64" spans="1:10" ht="24" customHeight="1" x14ac:dyDescent="0.2">
      <c r="A64" s="8">
        <v>51</v>
      </c>
      <c r="B64" s="24" t="s">
        <v>32</v>
      </c>
      <c r="C64" s="25">
        <v>2484.1</v>
      </c>
      <c r="D64" s="21">
        <v>2460.5</v>
      </c>
      <c r="E64" s="15">
        <f t="shared" si="1"/>
        <v>99.049957731170252</v>
      </c>
      <c r="F64" s="21">
        <f>C64-D64</f>
        <v>23.599999999999909</v>
      </c>
      <c r="G64" s="15">
        <v>97</v>
      </c>
      <c r="H64" s="5"/>
    </row>
    <row r="65" spans="1:8" ht="110.25" x14ac:dyDescent="0.2">
      <c r="A65" s="8">
        <v>52</v>
      </c>
      <c r="B65" s="10" t="s">
        <v>65</v>
      </c>
      <c r="C65" s="21">
        <v>1138.9000000000001</v>
      </c>
      <c r="D65" s="21">
        <v>1128</v>
      </c>
      <c r="E65" s="15">
        <f t="shared" si="1"/>
        <v>99.042936166476409</v>
      </c>
      <c r="F65" s="21">
        <v>10.8</v>
      </c>
      <c r="G65" s="15">
        <v>97</v>
      </c>
      <c r="H65" s="12"/>
    </row>
    <row r="66" spans="1:8" ht="15.75" x14ac:dyDescent="0.2">
      <c r="A66" s="8">
        <v>53</v>
      </c>
      <c r="B66" s="24" t="s">
        <v>19</v>
      </c>
      <c r="C66" s="25">
        <v>0</v>
      </c>
      <c r="D66" s="21">
        <v>0</v>
      </c>
      <c r="E66" s="15">
        <v>0</v>
      </c>
      <c r="F66" s="21">
        <v>0</v>
      </c>
      <c r="G66" s="15">
        <v>0</v>
      </c>
      <c r="H66" s="12"/>
    </row>
    <row r="67" spans="1:8" ht="15.75" x14ac:dyDescent="0.2">
      <c r="A67" s="8">
        <v>54</v>
      </c>
      <c r="B67" s="24" t="s">
        <v>32</v>
      </c>
      <c r="C67" s="25">
        <v>1138.9000000000001</v>
      </c>
      <c r="D67" s="21">
        <v>1128</v>
      </c>
      <c r="E67" s="15">
        <f t="shared" si="1"/>
        <v>99.042936166476409</v>
      </c>
      <c r="F67" s="21">
        <v>10.8</v>
      </c>
      <c r="G67" s="15">
        <v>97</v>
      </c>
      <c r="H67" s="12"/>
    </row>
    <row r="68" spans="1:8" ht="132" x14ac:dyDescent="0.2">
      <c r="A68" s="8">
        <v>55</v>
      </c>
      <c r="B68" s="28" t="s">
        <v>66</v>
      </c>
      <c r="C68" s="29">
        <v>1345.2059999999999</v>
      </c>
      <c r="D68" s="29">
        <v>1332.42</v>
      </c>
      <c r="E68" s="15">
        <f t="shared" si="1"/>
        <v>99.049513606094536</v>
      </c>
      <c r="F68" s="29">
        <v>12.7</v>
      </c>
      <c r="G68" s="39">
        <v>97</v>
      </c>
      <c r="H68" s="12"/>
    </row>
    <row r="69" spans="1:8" ht="16.5" x14ac:dyDescent="0.2">
      <c r="A69" s="8">
        <v>56</v>
      </c>
      <c r="B69" s="30" t="s">
        <v>19</v>
      </c>
      <c r="C69" s="31">
        <v>0</v>
      </c>
      <c r="D69" s="31">
        <v>0</v>
      </c>
      <c r="E69" s="15">
        <v>0</v>
      </c>
      <c r="F69" s="31">
        <v>0</v>
      </c>
      <c r="G69" s="40">
        <v>0</v>
      </c>
      <c r="H69" s="12"/>
    </row>
    <row r="70" spans="1:8" ht="16.5" x14ac:dyDescent="0.2">
      <c r="A70" s="8">
        <v>57</v>
      </c>
      <c r="B70" s="30" t="s">
        <v>32</v>
      </c>
      <c r="C70" s="31">
        <v>1345.2059999999999</v>
      </c>
      <c r="D70" s="31">
        <v>1332.42</v>
      </c>
      <c r="E70" s="15">
        <f t="shared" si="1"/>
        <v>99.049513606094536</v>
      </c>
      <c r="F70" s="31">
        <v>12.7</v>
      </c>
      <c r="G70" s="40">
        <v>97</v>
      </c>
      <c r="H70" s="12"/>
    </row>
    <row r="71" spans="1:8" ht="132" x14ac:dyDescent="0.2">
      <c r="A71" s="8">
        <v>58</v>
      </c>
      <c r="B71" s="28" t="s">
        <v>67</v>
      </c>
      <c r="C71" s="29">
        <v>2000</v>
      </c>
      <c r="D71" s="29">
        <v>1980.09</v>
      </c>
      <c r="E71" s="15">
        <f t="shared" si="1"/>
        <v>99.004499999999993</v>
      </c>
      <c r="F71" s="29">
        <v>19</v>
      </c>
      <c r="G71" s="39">
        <v>97</v>
      </c>
      <c r="H71" s="12"/>
    </row>
    <row r="72" spans="1:8" ht="16.5" x14ac:dyDescent="0.2">
      <c r="A72" s="8">
        <v>59</v>
      </c>
      <c r="B72" s="30" t="s">
        <v>19</v>
      </c>
      <c r="C72" s="31">
        <v>2000</v>
      </c>
      <c r="D72" s="31">
        <v>1980.09</v>
      </c>
      <c r="E72" s="15">
        <f t="shared" si="1"/>
        <v>99.004499999999993</v>
      </c>
      <c r="F72" s="31">
        <v>19</v>
      </c>
      <c r="G72" s="40">
        <v>97</v>
      </c>
      <c r="H72" s="12"/>
    </row>
    <row r="73" spans="1:8" ht="16.5" x14ac:dyDescent="0.2">
      <c r="A73" s="8">
        <v>60</v>
      </c>
      <c r="B73" s="30" t="s">
        <v>32</v>
      </c>
      <c r="C73" s="31">
        <v>0</v>
      </c>
      <c r="D73" s="31">
        <v>0</v>
      </c>
      <c r="E73" s="15">
        <v>0</v>
      </c>
      <c r="F73" s="31">
        <v>0</v>
      </c>
      <c r="G73" s="40">
        <v>0</v>
      </c>
      <c r="H73" s="12"/>
    </row>
    <row r="74" spans="1:8" ht="115.5" x14ac:dyDescent="0.2">
      <c r="A74" s="8">
        <v>61</v>
      </c>
      <c r="B74" s="28" t="s">
        <v>64</v>
      </c>
      <c r="C74" s="29">
        <v>3228.3</v>
      </c>
      <c r="D74" s="29">
        <v>3074.83</v>
      </c>
      <c r="E74" s="15">
        <f t="shared" si="1"/>
        <v>95.246104761019723</v>
      </c>
      <c r="F74" s="29">
        <v>0</v>
      </c>
      <c r="G74" s="39">
        <v>95</v>
      </c>
      <c r="H74" s="24" t="s">
        <v>87</v>
      </c>
    </row>
    <row r="75" spans="1:8" ht="16.5" x14ac:dyDescent="0.2">
      <c r="A75" s="8">
        <v>62</v>
      </c>
      <c r="B75" s="30" t="s">
        <v>19</v>
      </c>
      <c r="C75" s="31">
        <v>1614.1</v>
      </c>
      <c r="D75" s="31">
        <v>1537.36</v>
      </c>
      <c r="E75" s="15">
        <f t="shared" si="1"/>
        <v>95.2456477293848</v>
      </c>
      <c r="F75" s="31">
        <v>0</v>
      </c>
      <c r="G75" s="40">
        <v>95</v>
      </c>
      <c r="H75" s="12"/>
    </row>
    <row r="76" spans="1:8" ht="16.5" x14ac:dyDescent="0.2">
      <c r="A76" s="8">
        <v>63</v>
      </c>
      <c r="B76" s="30" t="s">
        <v>32</v>
      </c>
      <c r="C76" s="31">
        <v>1614.2</v>
      </c>
      <c r="D76" s="31">
        <v>1537.46</v>
      </c>
      <c r="E76" s="15">
        <f t="shared" si="1"/>
        <v>95.245942262421011</v>
      </c>
      <c r="F76" s="31">
        <v>0</v>
      </c>
      <c r="G76" s="40">
        <v>95</v>
      </c>
      <c r="H76" s="12"/>
    </row>
    <row r="77" spans="1:8" ht="132" x14ac:dyDescent="0.2">
      <c r="A77" s="8">
        <v>64</v>
      </c>
      <c r="B77" s="28" t="s">
        <v>68</v>
      </c>
      <c r="C77" s="29">
        <v>645.70000000000005</v>
      </c>
      <c r="D77" s="29">
        <v>615</v>
      </c>
      <c r="E77" s="15">
        <f t="shared" si="1"/>
        <v>95.245470032522832</v>
      </c>
      <c r="F77" s="29">
        <v>0</v>
      </c>
      <c r="G77" s="39">
        <v>95</v>
      </c>
      <c r="H77" s="12"/>
    </row>
    <row r="78" spans="1:8" ht="16.5" x14ac:dyDescent="0.2">
      <c r="A78" s="8">
        <v>65</v>
      </c>
      <c r="B78" s="30" t="s">
        <v>19</v>
      </c>
      <c r="C78" s="31">
        <v>0</v>
      </c>
      <c r="D78" s="31">
        <v>0</v>
      </c>
      <c r="E78" s="15">
        <v>0</v>
      </c>
      <c r="F78" s="31">
        <v>0</v>
      </c>
      <c r="G78" s="40">
        <v>0</v>
      </c>
      <c r="H78" s="12"/>
    </row>
    <row r="79" spans="1:8" ht="16.5" x14ac:dyDescent="0.2">
      <c r="A79" s="8">
        <v>66</v>
      </c>
      <c r="B79" s="30" t="s">
        <v>32</v>
      </c>
      <c r="C79" s="31">
        <v>645.70000000000005</v>
      </c>
      <c r="D79" s="31">
        <v>615</v>
      </c>
      <c r="E79" s="15">
        <f t="shared" ref="E79:E84" si="2">D79/C79*100</f>
        <v>95.245470032522832</v>
      </c>
      <c r="F79" s="31">
        <v>0</v>
      </c>
      <c r="G79" s="40">
        <v>95</v>
      </c>
      <c r="H79" s="12"/>
    </row>
    <row r="80" spans="1:8" ht="132" x14ac:dyDescent="0.2">
      <c r="A80" s="8">
        <v>67</v>
      </c>
      <c r="B80" s="28" t="s">
        <v>69</v>
      </c>
      <c r="C80" s="29">
        <v>968.5</v>
      </c>
      <c r="D80" s="29">
        <v>922.46699999999998</v>
      </c>
      <c r="E80" s="15">
        <f t="shared" si="2"/>
        <v>95.246979865771806</v>
      </c>
      <c r="F80" s="29">
        <v>0</v>
      </c>
      <c r="G80" s="39">
        <v>95</v>
      </c>
      <c r="H80" s="12"/>
    </row>
    <row r="81" spans="1:8" ht="16.5" x14ac:dyDescent="0.2">
      <c r="A81" s="8">
        <v>68</v>
      </c>
      <c r="B81" s="30" t="s">
        <v>19</v>
      </c>
      <c r="C81" s="31">
        <v>0</v>
      </c>
      <c r="D81" s="31">
        <v>0</v>
      </c>
      <c r="E81" s="15">
        <v>0</v>
      </c>
      <c r="F81" s="31">
        <v>0</v>
      </c>
      <c r="G81" s="40">
        <v>0</v>
      </c>
      <c r="H81" s="12"/>
    </row>
    <row r="82" spans="1:8" ht="16.5" x14ac:dyDescent="0.2">
      <c r="A82" s="8">
        <v>69</v>
      </c>
      <c r="B82" s="30" t="s">
        <v>32</v>
      </c>
      <c r="C82" s="31">
        <v>968.5</v>
      </c>
      <c r="D82" s="31">
        <v>922.46699999999998</v>
      </c>
      <c r="E82" s="15">
        <f t="shared" si="2"/>
        <v>95.246979865771806</v>
      </c>
      <c r="F82" s="31">
        <v>0</v>
      </c>
      <c r="G82" s="40">
        <v>95</v>
      </c>
      <c r="H82" s="12"/>
    </row>
    <row r="83" spans="1:8" ht="132" x14ac:dyDescent="0.2">
      <c r="A83" s="8">
        <v>70</v>
      </c>
      <c r="B83" s="28" t="s">
        <v>70</v>
      </c>
      <c r="C83" s="29">
        <v>1614.1</v>
      </c>
      <c r="D83" s="29">
        <v>1537.3610000000001</v>
      </c>
      <c r="E83" s="15">
        <f t="shared" si="2"/>
        <v>95.245709683414916</v>
      </c>
      <c r="F83" s="29">
        <v>0</v>
      </c>
      <c r="G83" s="39">
        <v>95</v>
      </c>
      <c r="H83" s="12"/>
    </row>
    <row r="84" spans="1:8" ht="16.5" x14ac:dyDescent="0.2">
      <c r="A84" s="8">
        <v>71</v>
      </c>
      <c r="B84" s="30" t="s">
        <v>19</v>
      </c>
      <c r="C84" s="31">
        <v>1614.1</v>
      </c>
      <c r="D84" s="31">
        <v>1537.36</v>
      </c>
      <c r="E84" s="15">
        <f t="shared" si="2"/>
        <v>95.2456477293848</v>
      </c>
      <c r="F84" s="31">
        <v>0</v>
      </c>
      <c r="G84" s="40">
        <v>95</v>
      </c>
      <c r="H84" s="12"/>
    </row>
    <row r="85" spans="1:8" ht="16.5" x14ac:dyDescent="0.2">
      <c r="A85" s="8">
        <v>72</v>
      </c>
      <c r="B85" s="30" t="s">
        <v>32</v>
      </c>
      <c r="C85" s="31">
        <v>0</v>
      </c>
      <c r="D85" s="31">
        <v>0</v>
      </c>
      <c r="E85" s="15">
        <v>0</v>
      </c>
      <c r="F85" s="31">
        <v>0</v>
      </c>
      <c r="G85" s="40">
        <v>0</v>
      </c>
      <c r="H85" s="12"/>
    </row>
    <row r="88" spans="1:8" ht="6" customHeight="1" x14ac:dyDescent="0.2"/>
    <row r="89" spans="1:8" hidden="1" x14ac:dyDescent="0.2"/>
    <row r="90" spans="1:8" hidden="1" x14ac:dyDescent="0.2"/>
    <row r="91" spans="1:8" hidden="1" x14ac:dyDescent="0.2"/>
    <row r="92" spans="1:8" hidden="1" x14ac:dyDescent="0.2"/>
    <row r="93" spans="1:8" hidden="1" x14ac:dyDescent="0.2"/>
    <row r="94" spans="1:8" hidden="1" x14ac:dyDescent="0.2"/>
    <row r="95" spans="1:8" hidden="1" x14ac:dyDescent="0.2"/>
    <row r="96" spans="1:8" hidden="1" x14ac:dyDescent="0.2"/>
    <row r="97" hidden="1" x14ac:dyDescent="0.2"/>
    <row r="98" hidden="1" x14ac:dyDescent="0.2"/>
    <row r="99" hidden="1" x14ac:dyDescent="0.2"/>
    <row r="100" hidden="1" x14ac:dyDescent="0.2"/>
  </sheetData>
  <mergeCells count="10">
    <mergeCell ref="E4:G4"/>
    <mergeCell ref="A1:H1"/>
    <mergeCell ref="A2:H2"/>
    <mergeCell ref="A5:H9"/>
    <mergeCell ref="A10:A11"/>
    <mergeCell ref="B10:B11"/>
    <mergeCell ref="C10:F10"/>
    <mergeCell ref="G10:G11"/>
    <mergeCell ref="H10:H11"/>
    <mergeCell ref="A3:H3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форма 2</vt:lpstr>
      <vt:lpstr>'приложение форма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Татьяна</cp:lastModifiedBy>
  <cp:lastPrinted>2024-01-22T10:51:16Z</cp:lastPrinted>
  <dcterms:created xsi:type="dcterms:W3CDTF">2017-04-27T11:56:23Z</dcterms:created>
  <dcterms:modified xsi:type="dcterms:W3CDTF">2024-04-12T05:56:48Z</dcterms:modified>
</cp:coreProperties>
</file>