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<sst xmlns="http://schemas.openxmlformats.org/spreadsheetml/2006/main" count="132" uniqueCount="130">
  <si>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</si>
  <si>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</si>
  <si>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</si>
  <si>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</si>
  <si>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</si>
  <si>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</si>
  <si>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</si>
  <si>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</si>
  <si>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</si>
  <si>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</si>
  <si>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</si>
  <si>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</si>
  <si>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</si>
  <si>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</si>
  <si>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</si>
  <si>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</si>
  <si>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</si>
  <si>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</si>
  <si>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</si>
  <si>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</si>
  <si>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</si>
  <si>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</si>
  <si>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</si>
  <si>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</si>
  <si>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</si>
  <si>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</si>
  <si>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</si>
  <si>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</si>
  <si>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</si>
  <si>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</si>
  <si>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</si>
  <si>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</si>
  <si>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</si>
  <si>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</si>
  <si>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</si>
  <si>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</si>
  <si>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</si>
  <si>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</si>
  <si>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</si>
  <si>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</si>
  <si>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</si>
  <si>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</si>
  <si>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</si>
  <si>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</si>
  <si>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</si>
  <si>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</si>
  <si>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</si>
  <si>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</si>
  <si>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</si>
  <si>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</si>
  <si>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</si>
  <si>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</si>
  <si>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</si>
  <si>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</si>
  <si>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</si>
  <si>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</si>
  <si>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</si>
  <si>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</si>
  <si>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</si>
  <si>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</si>
  <si>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</si>
  <si>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</si>
  <si>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</si>
  <si>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</si>
  <si>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</si>
  <si>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</si>
  <si>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</si>
  <si>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</si>
  <si>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</si>
  <si>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</si>
  <si>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</si>
  <si>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</si>
  <si>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</si>
  <si>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</si>
  <si>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</si>
  <si>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</si>
  <si>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</si>
  <si>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</si>
  <si>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</si>
  <si>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</si>
  <si>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</si>
  <si>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</si>
  <si>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</si>
  <si>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</si>
  <si>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</si>
  <si>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</si>
  <si>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</si>
  <si>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</si>
  <si>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</si>
  <si>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</si>
  <si>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</si>
  <si>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</si>
  <si>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</si>
  <si>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</si>
  <si>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</si>
  <si>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</si>
  <si>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</si>
  <si>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</si>
  <si>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</si>
  <si>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</si>
  <si>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</si>
  <si>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</si>
  <si>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</si>
  <si>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</si>
  <si>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</si>
  <si>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</si>
  <si>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</si>
  <si>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</si>
  <si>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</si>
  <si>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</si>
  <si>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</si>
  <si>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</si>
  <si>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</si>
  <si>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</si>
  <si>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</si>
  <si>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</si>
  <si>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Субвенции бюджетам муниципальных образований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</si>
  <si>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</si>
  <si>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</si>
  <si>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</si>
  <si>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</si>
  <si>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</si>
  <si>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</si>
  <si>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</si>
  <si>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</si>
  <si>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по доходам по состоянию на  01 февраля 2016 года.</t>
  </si>
  <si>
    <t>Оперативные сведения об исполнении бюджета</t>
  </si>
  <si>
    <t>муниципального образования Верхнесалдинского городского округа</t>
  </si>
  <si>
    <t xml:space="preserve"> муниципального образования Верхнесалдинского городского округа</t>
  </si>
  <si>
    <t>по расходам  по состоянию на 01 февраля  2016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</si>
</sst>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93" fontId="4" fillId="0" borderId="12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93" fontId="1" fillId="0" borderId="14" xfId="0" applyNumberFormat="1" applyFont="1" applyBorder="1" applyAlignment="1">
      <alignment horizontal="center" wrapText="1"/>
    </xf>
    <xf numFmtId="193" fontId="1" fillId="0" borderId="15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93" fontId="1" fillId="0" borderId="17" xfId="0" applyNumberFormat="1" applyFont="1" applyBorder="1" applyAlignment="1">
      <alignment horizontal="center"/>
    </xf>
    <xf numFmtId="193" fontId="1" fillId="0" borderId="19" xfId="0" applyNumberFormat="1" applyFont="1" applyBorder="1" applyAlignment="1">
      <alignment horizontal="center"/>
    </xf>
    <xf numFmtId="193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193" fontId="1" fillId="0" borderId="21" xfId="0" applyNumberFormat="1" applyFont="1" applyBorder="1" applyAlignment="1">
      <alignment horizontal="center"/>
    </xf>
    <xf numFmtId="193" fontId="1" fillId="0" borderId="2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188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93" fontId="1" fillId="0" borderId="23" xfId="0" applyNumberFormat="1" applyFont="1" applyBorder="1" applyAlignment="1">
      <alignment horizontal="center"/>
    </xf>
    <xf numFmtId="193" fontId="1" fillId="0" borderId="24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193" fontId="4" fillId="0" borderId="25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8" fontId="1" fillId="0" borderId="16" xfId="0" applyNumberFormat="1" applyFont="1" applyBorder="1" applyAlignment="1">
      <alignment horizontal="center"/>
    </xf>
    <xf numFmtId="193" fontId="1" fillId="0" borderId="26" xfId="0" applyNumberFormat="1" applyFont="1" applyBorder="1" applyAlignment="1">
      <alignment horizontal="center"/>
    </xf>
    <xf numFmtId="193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93" fontId="1" fillId="0" borderId="28" xfId="0" applyNumberFormat="1" applyFont="1" applyBorder="1" applyAlignment="1">
      <alignment horizontal="center"/>
    </xf>
    <xf numFmtId="193" fontId="1" fillId="0" borderId="29" xfId="0" applyNumberFormat="1" applyFont="1" applyBorder="1" applyAlignment="1">
      <alignment horizontal="center"/>
    </xf>
    <xf numFmtId="193" fontId="1" fillId="0" borderId="30" xfId="0" applyNumberFormat="1" applyFont="1" applyBorder="1" applyAlignment="1">
      <alignment horizontal="center"/>
    </xf>
    <xf numFmtId="193" fontId="1" fillId="0" borderId="18" xfId="0" applyNumberFormat="1" applyFont="1" applyBorder="1" applyAlignment="1">
      <alignment horizontal="center"/>
    </xf>
    <xf numFmtId="193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8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93" fontId="4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193" fontId="1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93" fontId="4" fillId="0" borderId="13" xfId="0" applyNumberFormat="1" applyFont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88" fontId="1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193" fontId="1" fillId="0" borderId="35" xfId="0" applyNumberFormat="1" applyFont="1" applyBorder="1" applyAlignment="1">
      <alignment horizontal="center"/>
    </xf>
    <xf numFmtId="193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93" fontId="1" fillId="0" borderId="39" xfId="0" applyNumberFormat="1" applyFont="1" applyBorder="1" applyAlignment="1">
      <alignment horizontal="center"/>
    </xf>
    <xf numFmtId="193" fontId="1" fillId="0" borderId="40" xfId="0" applyNumberFormat="1" applyFont="1" applyBorder="1" applyAlignment="1">
      <alignment horizontal="center"/>
    </xf>
    <xf numFmtId="193" fontId="4" fillId="0" borderId="41" xfId="0" applyNumberFormat="1" applyFont="1" applyBorder="1" applyAlignment="1">
      <alignment horizontal="center"/>
    </xf>
    <xf numFmtId="193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193" fontId="1" fillId="0" borderId="44" xfId="0" applyNumberFormat="1" applyFont="1" applyBorder="1" applyAlignment="1">
      <alignment horizontal="center"/>
    </xf>
    <xf numFmtId="193" fontId="1" fillId="0" borderId="4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3" fontId="4" fillId="0" borderId="10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93" fontId="1" fillId="0" borderId="17" xfId="0" applyNumberFormat="1" applyFont="1" applyBorder="1" applyAlignment="1">
      <alignment horizontal="center" vertical="top"/>
    </xf>
    <xf numFmtId="193" fontId="1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193" fontId="1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26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/>
    </xf>
    <xf numFmtId="0" fontId="4" fillId="0" borderId="25" xfId="0" applyNumberFormat="1" applyFont="1" applyBorder="1" applyAlignment="1">
      <alignment horizontal="justify" vertical="top" wrapText="1"/>
    </xf>
    <xf numFmtId="0" fontId="3" fillId="0" borderId="2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93" fontId="1" fillId="0" borderId="16" xfId="0" applyNumberFormat="1" applyFont="1" applyBorder="1" applyAlignment="1">
      <alignment horizontal="center" vertical="top"/>
    </xf>
    <xf numFmtId="193" fontId="1" fillId="0" borderId="26" xfId="0" applyNumberFormat="1" applyFont="1" applyBorder="1" applyAlignment="1">
      <alignment horizontal="center" vertical="top"/>
    </xf>
    <xf numFmtId="193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193" fontId="1" fillId="0" borderId="20" xfId="0" applyNumberFormat="1" applyFont="1" applyBorder="1" applyAlignment="1">
      <alignment horizontal="center" vertical="top"/>
    </xf>
    <xf numFmtId="193" fontId="1" fillId="0" borderId="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193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93" fontId="1" fillId="0" borderId="21" xfId="0" applyNumberFormat="1" applyFont="1" applyBorder="1" applyAlignment="1">
      <alignment horizontal="center" vertical="top" wrapText="1"/>
    </xf>
    <xf numFmtId="193" fontId="1" fillId="0" borderId="21" xfId="0" applyNumberFormat="1" applyFont="1" applyBorder="1" applyAlignment="1">
      <alignment horizontal="center" vertical="top"/>
    </xf>
    <xf numFmtId="193" fontId="1" fillId="0" borderId="22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93" fontId="4" fillId="0" borderId="10" xfId="0" applyNumberFormat="1" applyFont="1" applyBorder="1" applyAlignment="1">
      <alignment horizontal="center" vertical="top"/>
    </xf>
    <xf numFmtId="193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93" fontId="3" fillId="0" borderId="10" xfId="0" applyNumberFormat="1" applyFont="1" applyBorder="1" applyAlignment="1">
      <alignment horizontal="center" vertical="top"/>
    </xf>
    <xf numFmtId="193" fontId="3" fillId="0" borderId="12" xfId="0" applyNumberFormat="1" applyFont="1" applyBorder="1" applyAlignment="1">
      <alignment horizontal="center" vertical="top" wrapText="1"/>
    </xf>
    <xf numFmtId="193" fontId="1" fillId="0" borderId="14" xfId="0" applyNumberFormat="1" applyFont="1" applyBorder="1" applyAlignment="1">
      <alignment horizontal="center" vertical="top"/>
    </xf>
    <xf numFmtId="193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93" fontId="3" fillId="0" borderId="14" xfId="0" applyNumberFormat="1" applyFont="1" applyBorder="1" applyAlignment="1">
      <alignment horizontal="center" vertical="top"/>
    </xf>
    <xf numFmtId="193" fontId="3" fillId="0" borderId="15" xfId="0" applyNumberFormat="1" applyFont="1" applyBorder="1" applyAlignment="1">
      <alignment horizontal="center" vertical="top"/>
    </xf>
    <xf numFmtId="193" fontId="3" fillId="0" borderId="17" xfId="0" applyNumberFormat="1" applyFont="1" applyBorder="1" applyAlignment="1">
      <alignment horizontal="center" vertical="top" wrapText="1"/>
    </xf>
    <xf numFmtId="193" fontId="3" fillId="0" borderId="17" xfId="0" applyNumberFormat="1" applyFont="1" applyBorder="1" applyAlignment="1">
      <alignment horizontal="center" vertical="top"/>
    </xf>
    <xf numFmtId="193" fontId="3" fillId="0" borderId="19" xfId="0" applyNumberFormat="1" applyFont="1" applyBorder="1" applyAlignment="1">
      <alignment horizontal="center" vertical="top"/>
    </xf>
    <xf numFmtId="193" fontId="1" fillId="0" borderId="14" xfId="0" applyNumberFormat="1" applyFont="1" applyBorder="1" applyAlignment="1">
      <alignment horizontal="center" vertical="top" wrapText="1"/>
    </xf>
    <xf numFmtId="193" fontId="1" fillId="0" borderId="46" xfId="0" applyNumberFormat="1" applyFont="1" applyBorder="1" applyAlignment="1">
      <alignment horizontal="center" vertical="top"/>
    </xf>
    <xf numFmtId="193" fontId="3" fillId="0" borderId="32" xfId="0" applyNumberFormat="1" applyFont="1" applyBorder="1" applyAlignment="1">
      <alignment horizontal="center" vertical="top"/>
    </xf>
    <xf numFmtId="193" fontId="3" fillId="0" borderId="10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193" fontId="4" fillId="0" borderId="20" xfId="0" applyNumberFormat="1" applyFont="1" applyBorder="1" applyAlignment="1">
      <alignment horizontal="center" vertical="top"/>
    </xf>
    <xf numFmtId="193" fontId="4" fillId="0" borderId="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188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93" fontId="1" fillId="0" borderId="21" xfId="0" applyNumberFormat="1" applyFont="1" applyBorder="1" applyAlignment="1">
      <alignment horizontal="center" vertical="center"/>
    </xf>
    <xf numFmtId="193" fontId="1" fillId="0" borderId="22" xfId="0" applyNumberFormat="1" applyFont="1" applyBorder="1" applyAlignment="1">
      <alignment horizontal="center" vertical="center"/>
    </xf>
    <xf numFmtId="193" fontId="1" fillId="0" borderId="1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8" fontId="1" fillId="0" borderId="14" xfId="0" applyNumberFormat="1" applyFont="1" applyBorder="1" applyAlignment="1">
      <alignment horizontal="center" vertical="top"/>
    </xf>
    <xf numFmtId="188" fontId="1" fillId="0" borderId="17" xfId="0" applyNumberFormat="1" applyFont="1" applyBorder="1" applyAlignment="1">
      <alignment horizontal="center" vertical="top"/>
    </xf>
    <xf numFmtId="188" fontId="1" fillId="0" borderId="20" xfId="0" applyNumberFormat="1" applyFont="1" applyBorder="1" applyAlignment="1">
      <alignment horizontal="center" vertical="top"/>
    </xf>
    <xf numFmtId="193" fontId="4" fillId="0" borderId="25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188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93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8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40" xfId="0" applyFont="1" applyBorder="1" applyAlignment="1">
      <alignment wrapText="1"/>
    </xf>
    <xf numFmtId="0" fontId="0" fillId="0" borderId="0" xfId="0" applyBorder="1" applyAlignment="1">
      <alignment/>
    </xf>
    <xf numFmtId="196" fontId="4" fillId="0" borderId="10" xfId="0" applyNumberFormat="1" applyFont="1" applyBorder="1" applyAlignment="1">
      <alignment horizontal="center" wrapText="1"/>
    </xf>
    <xf numFmtId="196" fontId="1" fillId="0" borderId="16" xfId="0" applyNumberFormat="1" applyFont="1" applyBorder="1" applyAlignment="1">
      <alignment horizontal="center" vertical="top"/>
    </xf>
    <xf numFmtId="196" fontId="1" fillId="0" borderId="20" xfId="0" applyNumberFormat="1" applyFont="1" applyBorder="1" applyAlignment="1">
      <alignment horizontal="center" vertical="top"/>
    </xf>
    <xf numFmtId="196" fontId="1" fillId="0" borderId="17" xfId="0" applyNumberFormat="1" applyFont="1" applyBorder="1" applyAlignment="1">
      <alignment horizontal="center" vertical="top"/>
    </xf>
    <xf numFmtId="196" fontId="1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zoomScalePageLayoutView="0" workbookViewId="0" topLeftCell="A1">
      <selection activeCell="B2" sqref="B2:G2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108</v>
      </c>
      <c r="F1" s="1"/>
      <c r="G1" s="1"/>
    </row>
    <row r="2" spans="1:7" ht="15">
      <c r="A2" s="1"/>
      <c r="B2" s="177" t="s">
        <v>126</v>
      </c>
      <c r="C2" s="177"/>
      <c r="D2" s="177"/>
      <c r="E2" s="177"/>
      <c r="F2" s="177"/>
      <c r="G2" s="177"/>
    </row>
    <row r="3" spans="1:7" ht="15">
      <c r="A3" s="177" t="s">
        <v>127</v>
      </c>
      <c r="B3" s="177"/>
      <c r="C3" s="177"/>
      <c r="D3" s="177"/>
      <c r="E3" s="177"/>
      <c r="F3" s="177"/>
      <c r="G3" s="177"/>
    </row>
    <row r="4" spans="1:7" ht="12.75" customHeight="1">
      <c r="A4" s="177" t="s">
        <v>125</v>
      </c>
      <c r="B4" s="177"/>
      <c r="C4" s="177"/>
      <c r="D4" s="177"/>
      <c r="E4" s="177"/>
      <c r="F4" s="177"/>
      <c r="G4" s="177"/>
    </row>
    <row r="5" spans="1:7" ht="15.75" customHeight="1" thickBot="1">
      <c r="A5" s="1"/>
      <c r="B5" s="1"/>
      <c r="C5" s="1"/>
      <c r="D5" s="1"/>
      <c r="E5" s="178" t="s">
        <v>0</v>
      </c>
      <c r="F5" s="178"/>
      <c r="G5" s="178"/>
    </row>
    <row r="6" spans="1:7" ht="12.75" customHeight="1">
      <c r="A6" s="188" t="s">
        <v>1</v>
      </c>
      <c r="B6" s="188" t="s">
        <v>2</v>
      </c>
      <c r="C6" s="183" t="s">
        <v>84</v>
      </c>
      <c r="D6" s="183" t="s">
        <v>117</v>
      </c>
      <c r="E6" s="180" t="s">
        <v>3</v>
      </c>
      <c r="F6" s="183" t="s">
        <v>85</v>
      </c>
      <c r="G6" s="183" t="s">
        <v>118</v>
      </c>
    </row>
    <row r="7" spans="1:7" ht="12.75">
      <c r="A7" s="189"/>
      <c r="B7" s="189"/>
      <c r="C7" s="184"/>
      <c r="D7" s="184"/>
      <c r="E7" s="181"/>
      <c r="F7" s="184"/>
      <c r="G7" s="184"/>
    </row>
    <row r="8" spans="1:7" ht="65.25" customHeight="1" thickBot="1">
      <c r="A8" s="190"/>
      <c r="B8" s="190"/>
      <c r="C8" s="185"/>
      <c r="D8" s="185"/>
      <c r="E8" s="182"/>
      <c r="F8" s="185"/>
      <c r="G8" s="185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399926</v>
      </c>
      <c r="D9" s="84">
        <f>D10+D11+D12+D14+D15+D16+D17+D18+D19+D20+D21+D22+D23+D24+D25+D26</f>
        <v>0</v>
      </c>
      <c r="E9" s="84">
        <f>E10+E11+E12+E14+E15+E16+E17+E18+E19+E20+E21+E22+E23+E24+E25+E26+E13</f>
        <v>37358.99999999999</v>
      </c>
      <c r="F9" s="84">
        <f>E9/C9*100</f>
        <v>9.341478173462088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19289</v>
      </c>
      <c r="F10" s="113">
        <f>E10/C10*100</f>
        <v>9.709309641859413</v>
      </c>
      <c r="G10" s="114"/>
    </row>
    <row r="11" spans="1:7" ht="29.25" customHeight="1">
      <c r="A11" s="155" t="s">
        <v>110</v>
      </c>
      <c r="B11" s="88" t="s">
        <v>122</v>
      </c>
      <c r="C11" s="174">
        <v>8919</v>
      </c>
      <c r="D11" s="115"/>
      <c r="E11" s="116">
        <v>600.8</v>
      </c>
      <c r="F11" s="89">
        <f aca="true" t="shared" si="0" ref="F11:F25">E11/C11*100</f>
        <v>6.736181186231639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5326.3</v>
      </c>
      <c r="F12" s="118">
        <f t="shared" si="0"/>
        <v>19.329002758020035</v>
      </c>
      <c r="G12" s="119"/>
    </row>
    <row r="13" spans="1:7" ht="30" customHeight="1">
      <c r="A13" s="164" t="s">
        <v>8</v>
      </c>
      <c r="B13" s="94" t="s">
        <v>124</v>
      </c>
      <c r="C13" s="175">
        <v>5510</v>
      </c>
      <c r="D13" s="86"/>
      <c r="E13" s="87">
        <v>275.7</v>
      </c>
      <c r="F13" s="89">
        <f t="shared" si="0"/>
        <v>5.0036297640653356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0</v>
      </c>
      <c r="F14" s="120">
        <f t="shared" si="0"/>
        <v>0</v>
      </c>
      <c r="G14" s="119"/>
    </row>
    <row r="15" spans="1:7" ht="29.25" customHeight="1">
      <c r="A15" s="165" t="s">
        <v>111</v>
      </c>
      <c r="B15" s="91" t="s">
        <v>112</v>
      </c>
      <c r="C15" s="175">
        <v>1976</v>
      </c>
      <c r="D15" s="86"/>
      <c r="E15" s="87">
        <v>86.2</v>
      </c>
      <c r="F15" s="89">
        <f t="shared" si="0"/>
        <v>4.362348178137652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201.3</v>
      </c>
      <c r="F16" s="89">
        <f t="shared" si="0"/>
        <v>1.6296955958549224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8509.4</v>
      </c>
      <c r="F17" s="89">
        <f t="shared" si="0"/>
        <v>19.255085647048173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288.6</v>
      </c>
      <c r="F18" s="118">
        <f t="shared" si="0"/>
        <v>4.802795806290565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/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76161</v>
      </c>
      <c r="D20" s="86"/>
      <c r="E20" s="87">
        <v>1600.5</v>
      </c>
      <c r="F20" s="89">
        <f t="shared" si="0"/>
        <v>2.101469255918383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487.1</v>
      </c>
      <c r="F21" s="89">
        <f t="shared" si="0"/>
        <v>75.87227414330219</v>
      </c>
      <c r="G21" s="119"/>
    </row>
    <row r="22" spans="1:7" ht="30">
      <c r="A22" s="108" t="s">
        <v>22</v>
      </c>
      <c r="B22" s="98" t="s">
        <v>23</v>
      </c>
      <c r="C22" s="175">
        <v>1665</v>
      </c>
      <c r="D22" s="86"/>
      <c r="E22" s="87">
        <v>99.3</v>
      </c>
      <c r="F22" s="89">
        <f t="shared" si="0"/>
        <v>5.963963963963964</v>
      </c>
      <c r="G22" s="119"/>
    </row>
    <row r="23" spans="1:7" ht="30">
      <c r="A23" s="108" t="s">
        <v>24</v>
      </c>
      <c r="B23" s="94" t="s">
        <v>25</v>
      </c>
      <c r="C23" s="175">
        <v>12115</v>
      </c>
      <c r="D23" s="86"/>
      <c r="E23" s="87">
        <v>358.7</v>
      </c>
      <c r="F23" s="89">
        <f t="shared" si="0"/>
        <v>2.9607924061081303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227.5</v>
      </c>
      <c r="F25" s="89">
        <f t="shared" si="0"/>
        <v>5.4858934169279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8.6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</f>
        <v>720639.8</v>
      </c>
      <c r="D27" s="124">
        <f>D28+D37+D38</f>
        <v>0</v>
      </c>
      <c r="E27" s="124">
        <f>E28+E37+E38</f>
        <v>54884.399999999994</v>
      </c>
      <c r="F27" s="125">
        <f>E27/C27*100</f>
        <v>7.616065612806841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720639.8</v>
      </c>
      <c r="D28" s="127">
        <f>D29+D31+D34+D35</f>
        <v>0</v>
      </c>
      <c r="E28" s="127">
        <f>E29+E31+E34+E35</f>
        <v>56017.7</v>
      </c>
      <c r="F28" s="128">
        <f>E28/C28*100</f>
        <v>7.773328644906928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91</v>
      </c>
      <c r="C31" s="86">
        <v>241891.3</v>
      </c>
      <c r="D31" s="86"/>
      <c r="E31" s="87">
        <v>17357</v>
      </c>
      <c r="F31" s="89">
        <f>E31/C31*100</f>
        <v>7.175537111090809</v>
      </c>
      <c r="G31" s="119"/>
    </row>
    <row r="32" spans="1:10" ht="60.75" thickBot="1">
      <c r="A32" s="108" t="s">
        <v>92</v>
      </c>
      <c r="B32" s="94" t="s">
        <v>93</v>
      </c>
      <c r="C32" s="135">
        <v>0</v>
      </c>
      <c r="D32" s="135"/>
      <c r="E32" s="136">
        <v>0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116</v>
      </c>
      <c r="C34" s="86">
        <v>478748.5</v>
      </c>
      <c r="D34" s="86"/>
      <c r="E34" s="87">
        <v>38660.7</v>
      </c>
      <c r="F34" s="137">
        <f>E34/C34*100</f>
        <v>8.075367337965549</v>
      </c>
      <c r="G34" s="119"/>
    </row>
    <row r="35" spans="1:7" ht="21" customHeight="1">
      <c r="A35" s="108" t="s">
        <v>39</v>
      </c>
      <c r="B35" s="103" t="s">
        <v>115</v>
      </c>
      <c r="C35" s="86">
        <v>0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94</v>
      </c>
      <c r="C36" s="121">
        <v>0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113</v>
      </c>
      <c r="B37" s="106" t="s">
        <v>114</v>
      </c>
      <c r="C37" s="139">
        <v>0</v>
      </c>
      <c r="D37" s="127"/>
      <c r="E37" s="127">
        <v>0</v>
      </c>
      <c r="F37" s="140">
        <v>0</v>
      </c>
      <c r="G37" s="141"/>
      <c r="I37" s="171"/>
    </row>
    <row r="38" spans="1:9" ht="60" customHeight="1" thickBot="1">
      <c r="A38" s="110" t="s">
        <v>95</v>
      </c>
      <c r="B38" s="106" t="s">
        <v>96</v>
      </c>
      <c r="C38" s="127">
        <v>0</v>
      </c>
      <c r="D38" s="127"/>
      <c r="E38" s="127">
        <v>-1133.3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6" t="s">
        <v>43</v>
      </c>
      <c r="B40" s="187"/>
      <c r="C40" s="124">
        <f>C9+C27</f>
        <v>1120565.8</v>
      </c>
      <c r="D40" s="124">
        <f>D9+D27</f>
        <v>0</v>
      </c>
      <c r="E40" s="124">
        <f>E9+E27</f>
        <v>92243.4</v>
      </c>
      <c r="F40" s="125">
        <f>E40/C40*100</f>
        <v>8.23185929822238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79"/>
      <c r="B47" s="179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B6:B8"/>
    <mergeCell ref="C6:C8"/>
    <mergeCell ref="D6:D8"/>
    <mergeCell ref="B2:G2"/>
    <mergeCell ref="A3:G3"/>
    <mergeCell ref="A4:G4"/>
    <mergeCell ref="E5:G5"/>
    <mergeCell ref="A47:B47"/>
    <mergeCell ref="E6:E8"/>
    <mergeCell ref="F6:F8"/>
    <mergeCell ref="G6:G8"/>
    <mergeCell ref="A40:B40"/>
    <mergeCell ref="A6:A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77" t="s">
        <v>126</v>
      </c>
      <c r="C2" s="177"/>
      <c r="D2" s="177"/>
      <c r="E2" s="177"/>
      <c r="F2" s="177"/>
      <c r="G2" s="177"/>
    </row>
    <row r="3" spans="1:7" ht="15">
      <c r="A3" s="177" t="s">
        <v>128</v>
      </c>
      <c r="B3" s="177"/>
      <c r="C3" s="177"/>
      <c r="D3" s="177"/>
      <c r="E3" s="177"/>
      <c r="F3" s="177"/>
      <c r="G3" s="177"/>
    </row>
    <row r="4" spans="1:7" ht="15">
      <c r="A4" s="177" t="s">
        <v>129</v>
      </c>
      <c r="B4" s="177"/>
      <c r="C4" s="177"/>
      <c r="D4" s="177"/>
      <c r="E4" s="177"/>
      <c r="F4" s="177"/>
      <c r="G4" s="177"/>
    </row>
    <row r="5" spans="1:7" ht="15.75" thickBot="1">
      <c r="A5" s="1"/>
      <c r="B5" s="1"/>
      <c r="C5" s="1"/>
      <c r="D5" s="1"/>
      <c r="E5" s="191" t="s">
        <v>45</v>
      </c>
      <c r="F5" s="191"/>
      <c r="G5" s="191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84685.70000000001</v>
      </c>
      <c r="D7" s="7">
        <f>D8+D9+D10+D12+D13+D14+D15</f>
        <v>0</v>
      </c>
      <c r="E7" s="7">
        <f>E8+E9+E10+E12+E13+E14+E15</f>
        <v>5831.6</v>
      </c>
      <c r="F7" s="7">
        <f>F8+F9+F10+F12+F13+F14+F15</f>
        <v>0</v>
      </c>
      <c r="G7" s="7">
        <f>E7/C7%</f>
        <v>6.886168503064862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146.5</v>
      </c>
      <c r="F8" s="11"/>
      <c r="G8" s="12">
        <f aca="true" t="shared" si="0" ref="G8:G21">E8/C8%</f>
        <v>7.146341463414634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219.4</v>
      </c>
      <c r="F9" s="16"/>
      <c r="G9" s="15">
        <f t="shared" si="0"/>
        <v>6.569649059767637</v>
      </c>
    </row>
    <row r="10" spans="1:7" ht="30">
      <c r="A10" s="13">
        <v>104</v>
      </c>
      <c r="B10" s="14" t="s">
        <v>81</v>
      </c>
      <c r="C10" s="15">
        <v>33276.2</v>
      </c>
      <c r="D10" s="16"/>
      <c r="E10" s="15">
        <v>2428.3</v>
      </c>
      <c r="F10" s="16"/>
      <c r="G10" s="17">
        <f t="shared" si="0"/>
        <v>7.29740775689532</v>
      </c>
    </row>
    <row r="11" spans="1:7" ht="15">
      <c r="A11" s="18">
        <v>105</v>
      </c>
      <c r="B11" s="170" t="s">
        <v>120</v>
      </c>
      <c r="C11" s="19">
        <v>31.6</v>
      </c>
      <c r="D11" s="20"/>
      <c r="E11" s="19">
        <v>0</v>
      </c>
      <c r="F11" s="20"/>
      <c r="G11" s="15">
        <v>0</v>
      </c>
    </row>
    <row r="12" spans="1:7" ht="41.25" customHeight="1">
      <c r="A12" s="18">
        <v>106</v>
      </c>
      <c r="B12" s="144" t="s">
        <v>106</v>
      </c>
      <c r="C12" s="19">
        <v>12192.7</v>
      </c>
      <c r="D12" s="20"/>
      <c r="E12" s="19">
        <v>920.6</v>
      </c>
      <c r="F12" s="20"/>
      <c r="G12" s="15">
        <f t="shared" si="0"/>
        <v>7.550419513315344</v>
      </c>
    </row>
    <row r="13" spans="1:7" ht="21" customHeight="1">
      <c r="A13" s="145">
        <v>107</v>
      </c>
      <c r="B13" s="146" t="s">
        <v>119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107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33448.4</v>
      </c>
      <c r="D15" s="25"/>
      <c r="E15" s="24">
        <v>2116.8</v>
      </c>
      <c r="F15" s="25"/>
      <c r="G15" s="24">
        <f t="shared" si="0"/>
        <v>6.328553832171345</v>
      </c>
    </row>
    <row r="16" spans="1:7" ht="29.25" thickBot="1">
      <c r="A16" s="26">
        <v>300</v>
      </c>
      <c r="B16" s="27" t="s">
        <v>121</v>
      </c>
      <c r="C16" s="124">
        <f>C17+C18+C19</f>
        <v>14951</v>
      </c>
      <c r="D16" s="124">
        <f>D17+D18+D19</f>
        <v>0</v>
      </c>
      <c r="E16" s="124">
        <f>E17+E18+E19</f>
        <v>119</v>
      </c>
      <c r="F16" s="156"/>
      <c r="G16" s="124">
        <f t="shared" si="0"/>
        <v>0.7959333823824494</v>
      </c>
    </row>
    <row r="17" spans="1:7" ht="30" customHeight="1">
      <c r="A17" s="153">
        <v>309</v>
      </c>
      <c r="B17" s="151" t="s">
        <v>97</v>
      </c>
      <c r="C17" s="129">
        <v>12072</v>
      </c>
      <c r="D17" s="130"/>
      <c r="E17" s="129">
        <v>119</v>
      </c>
      <c r="F17" s="130"/>
      <c r="G17" s="129">
        <f t="shared" si="0"/>
        <v>0.9857521537442014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0</v>
      </c>
      <c r="F18" s="87"/>
      <c r="G18" s="86">
        <f t="shared" si="0"/>
        <v>0</v>
      </c>
    </row>
    <row r="19" spans="1:7" ht="30.75" thickBot="1">
      <c r="A19" s="155">
        <v>314</v>
      </c>
      <c r="B19" s="152" t="s">
        <v>98</v>
      </c>
      <c r="C19" s="115">
        <v>994</v>
      </c>
      <c r="D19" s="116"/>
      <c r="E19" s="115">
        <v>0</v>
      </c>
      <c r="F19" s="116"/>
      <c r="G19" s="115">
        <f t="shared" si="0"/>
        <v>0</v>
      </c>
    </row>
    <row r="20" spans="1:7" ht="15" thickBot="1">
      <c r="A20" s="26">
        <v>400</v>
      </c>
      <c r="B20" s="34" t="s">
        <v>56</v>
      </c>
      <c r="C20" s="7">
        <f>C21+C22+C23+C24+C25+C26+C27</f>
        <v>47060.4</v>
      </c>
      <c r="D20" s="7">
        <f>D21+D22+D23+D24+D25+D26+D27</f>
        <v>0</v>
      </c>
      <c r="E20" s="7">
        <f>E21+E22+E23+E24+E25+E26+E27</f>
        <v>0</v>
      </c>
      <c r="F20" s="28"/>
      <c r="G20" s="7">
        <f t="shared" si="0"/>
        <v>0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1763</v>
      </c>
      <c r="D22" s="31"/>
      <c r="E22" s="30">
        <v>0</v>
      </c>
      <c r="F22" s="31"/>
      <c r="G22" s="17">
        <f aca="true" t="shared" si="1" ref="G22:G31">E22/C22%</f>
        <v>0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99</v>
      </c>
      <c r="C25" s="40">
        <v>38630.1</v>
      </c>
      <c r="D25" s="41"/>
      <c r="E25" s="42">
        <v>0</v>
      </c>
      <c r="F25" s="42"/>
      <c r="G25" s="15">
        <f t="shared" si="1"/>
        <v>0</v>
      </c>
    </row>
    <row r="26" spans="1:7" ht="15">
      <c r="A26" s="13">
        <v>410</v>
      </c>
      <c r="B26" s="158" t="s">
        <v>100</v>
      </c>
      <c r="C26" s="40">
        <v>593.3</v>
      </c>
      <c r="D26" s="41"/>
      <c r="E26" s="42">
        <v>0</v>
      </c>
      <c r="F26" s="43"/>
      <c r="G26" s="19">
        <f t="shared" si="1"/>
        <v>0</v>
      </c>
    </row>
    <row r="27" spans="1:10" ht="15.75" thickBot="1">
      <c r="A27" s="159">
        <v>412</v>
      </c>
      <c r="B27" s="44" t="s">
        <v>61</v>
      </c>
      <c r="C27" s="39">
        <v>4376.9</v>
      </c>
      <c r="D27" s="33"/>
      <c r="E27" s="17">
        <v>0</v>
      </c>
      <c r="F27" s="33"/>
      <c r="G27" s="24">
        <f t="shared" si="1"/>
        <v>0</v>
      </c>
      <c r="J27" t="s">
        <v>123</v>
      </c>
    </row>
    <row r="28" spans="1:7" ht="15" thickBot="1">
      <c r="A28" s="45">
        <v>500</v>
      </c>
      <c r="B28" s="46" t="s">
        <v>62</v>
      </c>
      <c r="C28" s="47">
        <f>C29+C30+C31+C32</f>
        <v>45519.6</v>
      </c>
      <c r="D28" s="47">
        <f>D29+D30+D31</f>
        <v>0</v>
      </c>
      <c r="E28" s="47">
        <f>E29+E30+E31</f>
        <v>0</v>
      </c>
      <c r="F28" s="28"/>
      <c r="G28" s="7">
        <f t="shared" si="1"/>
        <v>0</v>
      </c>
    </row>
    <row r="29" spans="1:7" ht="15">
      <c r="A29" s="13">
        <v>501</v>
      </c>
      <c r="B29" s="48" t="s">
        <v>63</v>
      </c>
      <c r="C29" s="40">
        <v>7562</v>
      </c>
      <c r="D29" s="16"/>
      <c r="E29" s="15">
        <v>0</v>
      </c>
      <c r="F29" s="16"/>
      <c r="G29" s="12">
        <f t="shared" si="1"/>
        <v>0</v>
      </c>
    </row>
    <row r="30" spans="1:7" ht="15">
      <c r="A30" s="13">
        <v>502</v>
      </c>
      <c r="B30" s="48" t="s">
        <v>64</v>
      </c>
      <c r="C30" s="40">
        <v>9793.5</v>
      </c>
      <c r="D30" s="16"/>
      <c r="E30" s="15">
        <v>0</v>
      </c>
      <c r="F30" s="16"/>
      <c r="G30" s="17">
        <f t="shared" si="1"/>
        <v>0</v>
      </c>
    </row>
    <row r="31" spans="1:7" ht="15">
      <c r="A31" s="18">
        <v>503</v>
      </c>
      <c r="B31" s="49" t="s">
        <v>65</v>
      </c>
      <c r="C31" s="19">
        <v>28143.1</v>
      </c>
      <c r="D31" s="20"/>
      <c r="E31" s="19">
        <v>0</v>
      </c>
      <c r="F31" s="20"/>
      <c r="G31" s="15">
        <f t="shared" si="1"/>
        <v>0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0</v>
      </c>
      <c r="F33" s="28"/>
      <c r="G33" s="7">
        <f aca="true" t="shared" si="2" ref="G33:G46">E33/C33%</f>
        <v>0</v>
      </c>
    </row>
    <row r="34" spans="1:7" ht="15" thickBot="1">
      <c r="A34" s="4">
        <v>700</v>
      </c>
      <c r="B34" s="5" t="s">
        <v>68</v>
      </c>
      <c r="C34" s="6">
        <f>C35+C36+C37+C38</f>
        <v>774481.2000000001</v>
      </c>
      <c r="D34" s="6">
        <f>D35+D36+D37+D38</f>
        <v>0</v>
      </c>
      <c r="E34" s="6">
        <f>E35+E36+E37+E38</f>
        <v>40398.6</v>
      </c>
      <c r="F34" s="52"/>
      <c r="G34" s="7">
        <f t="shared" si="2"/>
        <v>5.216214415533908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8116.2</v>
      </c>
      <c r="F35" s="31"/>
      <c r="G35" s="37">
        <f t="shared" si="2"/>
        <v>3.020498392282958</v>
      </c>
    </row>
    <row r="36" spans="1:7" ht="15">
      <c r="A36" s="55">
        <v>702</v>
      </c>
      <c r="B36" s="56" t="s">
        <v>70</v>
      </c>
      <c r="C36" s="15">
        <v>463106.3</v>
      </c>
      <c r="D36" s="16"/>
      <c r="E36" s="15">
        <v>30993.5</v>
      </c>
      <c r="F36" s="16"/>
      <c r="G36" s="19">
        <f t="shared" si="2"/>
        <v>6.69252394104766</v>
      </c>
    </row>
    <row r="37" spans="1:7" ht="15">
      <c r="A37" s="55">
        <v>707</v>
      </c>
      <c r="B37" s="56" t="s">
        <v>71</v>
      </c>
      <c r="C37" s="15">
        <v>18712.4</v>
      </c>
      <c r="D37" s="16"/>
      <c r="E37" s="15">
        <v>0</v>
      </c>
      <c r="F37" s="16"/>
      <c r="G37" s="19">
        <f t="shared" si="2"/>
        <v>0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1288.9</v>
      </c>
      <c r="F38" s="20"/>
      <c r="G38" s="24">
        <f t="shared" si="2"/>
        <v>5.379719097606277</v>
      </c>
    </row>
    <row r="39" spans="1:7" ht="15" thickBot="1">
      <c r="A39" s="26">
        <v>800</v>
      </c>
      <c r="B39" s="34" t="s">
        <v>73</v>
      </c>
      <c r="C39" s="7">
        <f>C40+C41</f>
        <v>67768.5</v>
      </c>
      <c r="D39" s="7">
        <f>D40+D41</f>
        <v>0</v>
      </c>
      <c r="E39" s="7">
        <f>E40+E41</f>
        <v>3347.7</v>
      </c>
      <c r="F39" s="28"/>
      <c r="G39" s="7">
        <f t="shared" si="2"/>
        <v>4.939905708404347</v>
      </c>
    </row>
    <row r="40" spans="1:7" ht="15">
      <c r="A40" s="53">
        <v>801</v>
      </c>
      <c r="B40" s="54" t="s">
        <v>74</v>
      </c>
      <c r="C40" s="30">
        <v>62444.6</v>
      </c>
      <c r="D40" s="31"/>
      <c r="E40" s="30">
        <v>2803</v>
      </c>
      <c r="F40" s="31"/>
      <c r="G40" s="37">
        <f t="shared" si="2"/>
        <v>4.488778853575809</v>
      </c>
    </row>
    <row r="41" spans="1:7" ht="15.75" thickBot="1">
      <c r="A41" s="57">
        <v>804</v>
      </c>
      <c r="B41" s="49" t="s">
        <v>109</v>
      </c>
      <c r="C41" s="19">
        <v>5323.9</v>
      </c>
      <c r="D41" s="20"/>
      <c r="E41" s="19">
        <v>544.7</v>
      </c>
      <c r="F41" s="20"/>
      <c r="G41" s="24">
        <f t="shared" si="2"/>
        <v>10.231221472980335</v>
      </c>
    </row>
    <row r="42" spans="1:7" ht="15" thickBot="1">
      <c r="A42" s="58">
        <v>1000</v>
      </c>
      <c r="B42" s="34" t="s">
        <v>76</v>
      </c>
      <c r="C42" s="7">
        <f>C43+C44+C45</f>
        <v>123883.3</v>
      </c>
      <c r="D42" s="7">
        <f>D43+D44+D45</f>
        <v>0</v>
      </c>
      <c r="E42" s="7">
        <f>E43+E44+E45</f>
        <v>7737.4</v>
      </c>
      <c r="F42" s="28"/>
      <c r="G42" s="7">
        <f t="shared" si="2"/>
        <v>6.2457167350240095</v>
      </c>
    </row>
    <row r="43" spans="1:7" ht="15">
      <c r="A43" s="59">
        <v>1001</v>
      </c>
      <c r="B43" s="54" t="s">
        <v>104</v>
      </c>
      <c r="C43" s="30">
        <v>8210.4</v>
      </c>
      <c r="D43" s="31"/>
      <c r="E43" s="30">
        <v>551.9</v>
      </c>
      <c r="F43" s="31"/>
      <c r="G43" s="37">
        <f t="shared" si="2"/>
        <v>6.721962389164961</v>
      </c>
    </row>
    <row r="44" spans="1:7" ht="15">
      <c r="A44" s="60">
        <v>1003</v>
      </c>
      <c r="B44" s="56" t="s">
        <v>77</v>
      </c>
      <c r="C44" s="15">
        <v>109037.6</v>
      </c>
      <c r="D44" s="16"/>
      <c r="E44" s="15">
        <v>7112.5</v>
      </c>
      <c r="F44" s="16"/>
      <c r="G44" s="19">
        <f t="shared" si="2"/>
        <v>6.522979229183328</v>
      </c>
    </row>
    <row r="45" spans="1:7" ht="15.75" thickBot="1">
      <c r="A45" s="61">
        <v>1006</v>
      </c>
      <c r="B45" s="62" t="s">
        <v>78</v>
      </c>
      <c r="C45" s="24">
        <v>6635.3</v>
      </c>
      <c r="D45" s="25"/>
      <c r="E45" s="24">
        <v>73</v>
      </c>
      <c r="F45" s="25"/>
      <c r="G45" s="24">
        <f t="shared" si="2"/>
        <v>1.1001763296309133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55.4</v>
      </c>
      <c r="F46" s="7">
        <f>F47+F48+F49</f>
        <v>0</v>
      </c>
      <c r="G46" s="7">
        <f t="shared" si="2"/>
        <v>4.471347861178369</v>
      </c>
    </row>
    <row r="47" spans="1:7" ht="15">
      <c r="A47" s="64">
        <v>1101</v>
      </c>
      <c r="B47" s="65" t="s">
        <v>101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102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105</v>
      </c>
      <c r="C49" s="19">
        <v>1239</v>
      </c>
      <c r="D49" s="70"/>
      <c r="E49" s="71">
        <v>55.4</v>
      </c>
      <c r="F49" s="71"/>
      <c r="G49" s="24">
        <f>E49/C49%</f>
        <v>4.471347861178369</v>
      </c>
    </row>
    <row r="50" spans="1:7" ht="15" thickBot="1">
      <c r="A50" s="58">
        <v>1200</v>
      </c>
      <c r="B50" s="63" t="s">
        <v>103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1160558.4000000001</v>
      </c>
      <c r="D52" s="80">
        <f>D7+D16+D20+D28+D33+D34+D39+D42+D46+D50</f>
        <v>0</v>
      </c>
      <c r="E52" s="80">
        <f>E7+E16+E20+E28+E39+E33+E34+E42+E46</f>
        <v>57489.7</v>
      </c>
      <c r="F52" s="81"/>
      <c r="G52" s="7">
        <f>E52/C52%</f>
        <v>4.95362404856145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79"/>
      <c r="B54" s="179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2016-02-12T04:21:46Z</cp:lastPrinted>
  <dcterms:created xsi:type="dcterms:W3CDTF">1996-10-08T23:32:33Z</dcterms:created>
  <dcterms:modified xsi:type="dcterms:W3CDTF">2016-02-15T03:47:39Z</dcterms:modified>
  <cp:category/>
  <cp:version/>
  <cp:contentType/>
  <cp:contentStatus/>
</cp:coreProperties>
</file>