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05" windowHeight="7965" activeTab="1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<sst xmlns="http://schemas.openxmlformats.org/spreadsheetml/2006/main" count="127" uniqueCount="123">
  <si>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</si>
  <si>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</si>
  <si>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</si>
  <si>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</si>
  <si>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</si>
  <si>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</si>
  <si>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</si>
  <si>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</si>
  <si>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</si>
  <si>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</si>
  <si>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</si>
  <si>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</si>
  <si>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</si>
  <si>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</si>
  <si>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</si>
  <si>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</si>
  <si>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</si>
  <si>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</si>
  <si>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</si>
  <si>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</si>
  <si>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</si>
  <si>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</si>
  <si>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</si>
  <si>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1 16 00000 </t>
  </si>
  <si>
    <t>Штрафы,санкции,возмещение ущерба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</si>
  <si>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</si>
  <si>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</si>
  <si>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</si>
  <si>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</si>
  <si>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</si>
  <si>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</si>
  <si>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</si>
  <si>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</si>
  <si>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</si>
  <si>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</si>
  <si>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 xml:space="preserve">Фактич. исполнение 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</si>
  <si>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</si>
  <si>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</si>
  <si>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</si>
  <si>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</si>
  <si>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</si>
  <si>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</si>
  <si>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</si>
  <si>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</si>
  <si>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</si>
  <si>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</si>
  <si>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</si>
  <si>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</si>
  <si>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</si>
  <si>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</si>
  <si>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</si>
  <si>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</si>
  <si>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</si>
  <si>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</si>
  <si>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</si>
  <si>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</si>
  <si>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</si>
  <si>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</si>
  <si>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</si>
  <si>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</si>
  <si>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</si>
  <si>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</si>
  <si>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</si>
  <si>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Расходы бюджета - ИТОГО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</si>
  <si>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</si>
  <si>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</si>
  <si>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</t>
  </si>
  <si>
    <t>% исп. годов. назнач</t>
  </si>
  <si>
    <t>Доходы от использования имущества, находящегося в государственной и муниципальной собственности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</si>
  <si>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</si>
  <si>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</si>
  <si>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</si>
  <si>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</si>
  <si>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 xml:space="preserve">Физическая культура </t>
  </si>
  <si>
    <t>Массовый спорт</t>
  </si>
  <si>
    <t>Средства массовой инофрмации</t>
  </si>
  <si>
    <t>Исполнение бюджета муниципального образования Верхнесалдинского городского округа</t>
  </si>
  <si>
    <t>Пенсионное обеспечение</t>
  </si>
  <si>
    <t>Другие вопрсы в области физической культуры и спорта</t>
  </si>
  <si>
    <t>Обеспечение  деятельности  финансовых,  налоговых  и  таможенных  органов  и  органов  финансового  (финансово - бюджетного)  надзора</t>
  </si>
  <si>
    <t>Резервные  фонды</t>
  </si>
  <si>
    <t>1 03 02000</t>
  </si>
  <si>
    <t>1 05 04000</t>
  </si>
  <si>
    <t>Налог, взимаемый в связи с применением патентной системы налогообложения</t>
  </si>
  <si>
    <t>Обеспечение проведения выборов и референдумов</t>
  </si>
  <si>
    <t xml:space="preserve">исполнитель </t>
  </si>
  <si>
    <t>Судебная система</t>
  </si>
  <si>
    <t>Национальная  безопасность и правоохранительная  деятельность</t>
  </si>
  <si>
    <t>Акцизы по подакцизным товарам (продукции), производимым на территории РФ</t>
  </si>
  <si>
    <t>Налог, взимаемый в связи с применением упрощенной системы налогообложения</t>
  </si>
  <si>
    <t>Субсидии бюджетам 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</si>
  <si>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</si>
  <si>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Годовые назначе                                  ния  </t>
  </si>
  <si>
    <t xml:space="preserve"> 1 05 01000 </t>
  </si>
  <si>
    <t>Доролнительное образование детей</t>
  </si>
  <si>
    <t>ЗДРАВООХРАНЕНИЕ</t>
  </si>
  <si>
    <t xml:space="preserve"> Другие вопросы в области здравоохранения</t>
  </si>
  <si>
    <t xml:space="preserve">2 02 30000 </t>
  </si>
  <si>
    <t xml:space="preserve"> 2 02 20000 </t>
  </si>
  <si>
    <t>исполнитель: Измоденова Людмила Александровна, тел 8-34345-5-23-77</t>
  </si>
  <si>
    <t>2 19 00000</t>
  </si>
  <si>
    <t>Т.Л. Калентьева, тел. 8-34345-2-19-37</t>
  </si>
  <si>
    <t>Начальник  Финансового управления администрации</t>
  </si>
  <si>
    <t>С.В. Полковенкова</t>
  </si>
  <si>
    <t>Верхнесалдинского городского округа</t>
  </si>
  <si>
    <t xml:space="preserve"> 1 05 03000 </t>
  </si>
  <si>
    <t>Единый сельскохозяйственный налог</t>
  </si>
  <si>
    <t>2 02 10000</t>
  </si>
  <si>
    <t>Дотации бюджетам бюджетной системы Российской Федерации</t>
  </si>
  <si>
    <t xml:space="preserve">% исп. </t>
  </si>
  <si>
    <t>Иные межбюджетные трансферты</t>
  </si>
  <si>
    <t>Охрана семьи и детства</t>
  </si>
  <si>
    <t>Защита  населения  и  территории  от  чрезвычайных  ситуаций  природного  и  техногенного  характера,  пожарная  безопасность</t>
  </si>
  <si>
    <t>2 18 00000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</si>
  <si>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</si>
  <si>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</t>
  </si>
  <si>
    <t xml:space="preserve"> 1 17 00000 </t>
  </si>
  <si>
    <t>Прочие неналоговые доходы</t>
  </si>
  <si>
    <t xml:space="preserve"> 1 09 00000 </t>
  </si>
  <si>
    <t xml:space="preserve">Задолженность и перерасчеты по отмененным налогам, сборам и иным обязательным платежам 
</t>
  </si>
  <si>
    <t>2 02 40000</t>
  </si>
  <si>
    <t>по доходам по состоянию на  01 июня  2021 года.</t>
  </si>
  <si>
    <t>по расходам  по состоянию на 01 июня 2021 года.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</si>
</sst>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0.0%"/>
    <numFmt numFmtId="196" formatCode="#,##0.0"/>
  </numFmts>
  <fonts count="46">
    <font>
      <sz val="10"/>
      <name val="Arial"/>
      <family val="0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88" fontId="1" fillId="0" borderId="11" xfId="0" applyNumberFormat="1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188" fontId="1" fillId="0" borderId="1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justify" vertical="top"/>
    </xf>
    <xf numFmtId="49" fontId="4" fillId="0" borderId="14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justify" vertical="top" wrapText="1"/>
    </xf>
    <xf numFmtId="0" fontId="1" fillId="0" borderId="18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0" fontId="4" fillId="0" borderId="17" xfId="0" applyFont="1" applyBorder="1" applyAlignment="1">
      <alignment horizontal="justify" vertical="top" wrapText="1"/>
    </xf>
    <xf numFmtId="188" fontId="1" fillId="0" borderId="12" xfId="0" applyNumberFormat="1" applyFont="1" applyFill="1" applyBorder="1" applyAlignment="1">
      <alignment horizontal="center"/>
    </xf>
    <xf numFmtId="188" fontId="1" fillId="0" borderId="11" xfId="0" applyNumberFormat="1" applyFont="1" applyFill="1" applyBorder="1" applyAlignment="1">
      <alignment horizontal="center"/>
    </xf>
    <xf numFmtId="188" fontId="1" fillId="0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0" fontId="7" fillId="0" borderId="0" xfId="0" applyFont="1" applyAlignment="1">
      <alignment/>
    </xf>
    <xf numFmtId="188" fontId="1" fillId="0" borderId="20" xfId="0" applyNumberFormat="1" applyFont="1" applyFill="1" applyBorder="1" applyAlignment="1">
      <alignment horizontal="center"/>
    </xf>
    <xf numFmtId="188" fontId="1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88" fontId="4" fillId="0" borderId="14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1" fillId="0" borderId="10" xfId="0" applyFont="1" applyFill="1" applyBorder="1" applyAlignment="1">
      <alignment vertical="top" wrapText="1"/>
    </xf>
    <xf numFmtId="188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188" fontId="4" fillId="0" borderId="14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left" vertical="center" wrapText="1"/>
    </xf>
    <xf numFmtId="188" fontId="1" fillId="0" borderId="11" xfId="0" applyNumberFormat="1" applyFont="1" applyFill="1" applyBorder="1" applyAlignment="1">
      <alignment horizontal="center" vertical="top"/>
    </xf>
    <xf numFmtId="188" fontId="1" fillId="0" borderId="18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vertical="top" wrapText="1"/>
    </xf>
    <xf numFmtId="0" fontId="4" fillId="0" borderId="1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21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justify" vertical="top" wrapText="1"/>
    </xf>
    <xf numFmtId="0" fontId="9" fillId="0" borderId="17" xfId="0" applyFont="1" applyFill="1" applyBorder="1" applyAlignment="1">
      <alignment horizontal="justify" vertical="top" wrapText="1"/>
    </xf>
    <xf numFmtId="188" fontId="1" fillId="0" borderId="22" xfId="0" applyNumberFormat="1" applyFont="1" applyFill="1" applyBorder="1" applyAlignment="1">
      <alignment horizontal="center"/>
    </xf>
    <xf numFmtId="0" fontId="1" fillId="0" borderId="23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196" fontId="4" fillId="0" borderId="25" xfId="0" applyNumberFormat="1" applyFont="1" applyFill="1" applyBorder="1" applyAlignment="1">
      <alignment horizontal="center"/>
    </xf>
    <xf numFmtId="193" fontId="4" fillId="0" borderId="25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196" fontId="4" fillId="0" borderId="17" xfId="0" applyNumberFormat="1" applyFont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justify" vertical="top" wrapText="1"/>
    </xf>
    <xf numFmtId="0" fontId="1" fillId="0" borderId="16" xfId="0" applyFont="1" applyBorder="1" applyAlignment="1">
      <alignment horizontal="justify" vertical="top" wrapText="1"/>
    </xf>
    <xf numFmtId="193" fontId="4" fillId="33" borderId="15" xfId="0" applyNumberFormat="1" applyFont="1" applyFill="1" applyBorder="1" applyAlignment="1">
      <alignment horizontal="center"/>
    </xf>
    <xf numFmtId="193" fontId="1" fillId="33" borderId="26" xfId="0" applyNumberFormat="1" applyFont="1" applyFill="1" applyBorder="1" applyAlignment="1">
      <alignment horizontal="center"/>
    </xf>
    <xf numFmtId="193" fontId="1" fillId="33" borderId="27" xfId="0" applyNumberFormat="1" applyFont="1" applyFill="1" applyBorder="1" applyAlignment="1">
      <alignment horizontal="center"/>
    </xf>
    <xf numFmtId="193" fontId="1" fillId="33" borderId="28" xfId="0" applyNumberFormat="1" applyFont="1" applyFill="1" applyBorder="1" applyAlignment="1">
      <alignment horizontal="center"/>
    </xf>
    <xf numFmtId="193" fontId="4" fillId="33" borderId="15" xfId="0" applyNumberFormat="1" applyFont="1" applyFill="1" applyBorder="1" applyAlignment="1">
      <alignment horizontal="center" vertical="top"/>
    </xf>
    <xf numFmtId="193" fontId="1" fillId="33" borderId="27" xfId="0" applyNumberFormat="1" applyFont="1" applyFill="1" applyBorder="1" applyAlignment="1">
      <alignment horizontal="center" vertical="top"/>
    </xf>
    <xf numFmtId="193" fontId="1" fillId="33" borderId="28" xfId="0" applyNumberFormat="1" applyFont="1" applyFill="1" applyBorder="1" applyAlignment="1">
      <alignment horizontal="center" vertical="top"/>
    </xf>
    <xf numFmtId="193" fontId="1" fillId="33" borderId="29" xfId="0" applyNumberFormat="1" applyFont="1" applyFill="1" applyBorder="1" applyAlignment="1">
      <alignment horizontal="center"/>
    </xf>
    <xf numFmtId="193" fontId="1" fillId="33" borderId="30" xfId="0" applyNumberFormat="1" applyFont="1" applyFill="1" applyBorder="1" applyAlignment="1">
      <alignment horizontal="center"/>
    </xf>
    <xf numFmtId="193" fontId="1" fillId="33" borderId="31" xfId="0" applyNumberFormat="1" applyFont="1" applyFill="1" applyBorder="1" applyAlignment="1">
      <alignment horizontal="center"/>
    </xf>
    <xf numFmtId="193" fontId="1" fillId="33" borderId="3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justify" vertical="top" wrapText="1"/>
    </xf>
    <xf numFmtId="193" fontId="4" fillId="0" borderId="15" xfId="0" applyNumberFormat="1" applyFont="1" applyBorder="1" applyAlignment="1">
      <alignment horizontal="center" wrapText="1"/>
    </xf>
    <xf numFmtId="193" fontId="4" fillId="0" borderId="15" xfId="0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" fillId="0" borderId="17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0" fillId="0" borderId="0" xfId="0" applyAlignment="1">
      <alignment vertical="top"/>
    </xf>
    <xf numFmtId="188" fontId="1" fillId="0" borderId="33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193" fontId="4" fillId="33" borderId="17" xfId="0" applyNumberFormat="1" applyFont="1" applyFill="1" applyBorder="1" applyAlignment="1">
      <alignment horizontal="center"/>
    </xf>
    <xf numFmtId="193" fontId="1" fillId="33" borderId="13" xfId="0" applyNumberFormat="1" applyFont="1" applyFill="1" applyBorder="1" applyAlignment="1">
      <alignment horizontal="center" wrapText="1"/>
    </xf>
    <xf numFmtId="193" fontId="1" fillId="33" borderId="10" xfId="0" applyNumberFormat="1" applyFont="1" applyFill="1" applyBorder="1" applyAlignment="1">
      <alignment horizontal="center"/>
    </xf>
    <xf numFmtId="193" fontId="1" fillId="33" borderId="10" xfId="0" applyNumberFormat="1" applyFont="1" applyFill="1" applyBorder="1" applyAlignment="1">
      <alignment horizontal="center" vertical="center"/>
    </xf>
    <xf numFmtId="193" fontId="1" fillId="33" borderId="16" xfId="0" applyNumberFormat="1" applyFont="1" applyFill="1" applyBorder="1" applyAlignment="1">
      <alignment horizontal="center"/>
    </xf>
    <xf numFmtId="193" fontId="4" fillId="33" borderId="17" xfId="0" applyNumberFormat="1" applyFont="1" applyFill="1" applyBorder="1" applyAlignment="1">
      <alignment horizontal="center" vertical="top"/>
    </xf>
    <xf numFmtId="193" fontId="1" fillId="33" borderId="10" xfId="0" applyNumberFormat="1" applyFont="1" applyFill="1" applyBorder="1" applyAlignment="1">
      <alignment horizontal="center" vertical="top"/>
    </xf>
    <xf numFmtId="193" fontId="1" fillId="33" borderId="16" xfId="0" applyNumberFormat="1" applyFont="1" applyFill="1" applyBorder="1" applyAlignment="1">
      <alignment horizontal="center" vertical="top"/>
    </xf>
    <xf numFmtId="193" fontId="1" fillId="33" borderId="13" xfId="0" applyNumberFormat="1" applyFont="1" applyFill="1" applyBorder="1" applyAlignment="1">
      <alignment horizontal="center"/>
    </xf>
    <xf numFmtId="193" fontId="45" fillId="33" borderId="10" xfId="0" applyNumberFormat="1" applyFont="1" applyFill="1" applyBorder="1" applyAlignment="1">
      <alignment horizontal="center"/>
    </xf>
    <xf numFmtId="193" fontId="1" fillId="33" borderId="35" xfId="0" applyNumberFormat="1" applyFont="1" applyFill="1" applyBorder="1" applyAlignment="1">
      <alignment horizontal="center"/>
    </xf>
    <xf numFmtId="193" fontId="1" fillId="33" borderId="21" xfId="0" applyNumberFormat="1" applyFont="1" applyFill="1" applyBorder="1" applyAlignment="1">
      <alignment horizontal="center"/>
    </xf>
    <xf numFmtId="193" fontId="1" fillId="33" borderId="23" xfId="0" applyNumberFormat="1" applyFont="1" applyFill="1" applyBorder="1" applyAlignment="1">
      <alignment horizontal="center"/>
    </xf>
    <xf numFmtId="193" fontId="1" fillId="33" borderId="34" xfId="0" applyNumberFormat="1" applyFont="1" applyFill="1" applyBorder="1" applyAlignment="1">
      <alignment horizontal="center"/>
    </xf>
    <xf numFmtId="193" fontId="1" fillId="33" borderId="36" xfId="0" applyNumberFormat="1" applyFont="1" applyFill="1" applyBorder="1" applyAlignment="1">
      <alignment horizontal="center"/>
    </xf>
    <xf numFmtId="193" fontId="4" fillId="33" borderId="37" xfId="0" applyNumberFormat="1" applyFont="1" applyFill="1" applyBorder="1" applyAlignment="1">
      <alignment horizontal="center"/>
    </xf>
    <xf numFmtId="193" fontId="4" fillId="33" borderId="14" xfId="0" applyNumberFormat="1" applyFont="1" applyFill="1" applyBorder="1" applyAlignment="1">
      <alignment horizontal="center"/>
    </xf>
    <xf numFmtId="196" fontId="4" fillId="33" borderId="38" xfId="0" applyNumberFormat="1" applyFont="1" applyFill="1" applyBorder="1" applyAlignment="1">
      <alignment horizontal="center"/>
    </xf>
    <xf numFmtId="196" fontId="4" fillId="33" borderId="19" xfId="0" applyNumberFormat="1" applyFont="1" applyFill="1" applyBorder="1" applyAlignment="1">
      <alignment horizontal="center"/>
    </xf>
    <xf numFmtId="193" fontId="1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1" fillId="0" borderId="35" xfId="0" applyFont="1" applyBorder="1" applyAlignment="1">
      <alignment horizontal="justify" vertical="top" wrapText="1"/>
    </xf>
    <xf numFmtId="187" fontId="1" fillId="0" borderId="11" xfId="61" applyFont="1" applyBorder="1" applyAlignment="1">
      <alignment horizontal="center" vertical="top"/>
    </xf>
    <xf numFmtId="196" fontId="1" fillId="0" borderId="13" xfId="0" applyNumberFormat="1" applyFont="1" applyFill="1" applyBorder="1" applyAlignment="1">
      <alignment horizontal="center" vertical="center"/>
    </xf>
    <xf numFmtId="196" fontId="1" fillId="33" borderId="13" xfId="0" applyNumberFormat="1" applyFont="1" applyFill="1" applyBorder="1" applyAlignment="1">
      <alignment horizontal="center" vertical="center"/>
    </xf>
    <xf numFmtId="193" fontId="1" fillId="0" borderId="26" xfId="0" applyNumberFormat="1" applyFont="1" applyBorder="1" applyAlignment="1">
      <alignment horizontal="center" vertical="center" wrapText="1"/>
    </xf>
    <xf numFmtId="196" fontId="1" fillId="0" borderId="10" xfId="0" applyNumberFormat="1" applyFont="1" applyFill="1" applyBorder="1" applyAlignment="1">
      <alignment horizontal="center" vertical="center"/>
    </xf>
    <xf numFmtId="196" fontId="1" fillId="33" borderId="10" xfId="0" applyNumberFormat="1" applyFont="1" applyFill="1" applyBorder="1" applyAlignment="1">
      <alignment horizontal="center" vertical="center"/>
    </xf>
    <xf numFmtId="193" fontId="1" fillId="0" borderId="27" xfId="0" applyNumberFormat="1" applyFont="1" applyBorder="1" applyAlignment="1">
      <alignment horizontal="center" vertical="center" wrapText="1"/>
    </xf>
    <xf numFmtId="196" fontId="1" fillId="0" borderId="0" xfId="0" applyNumberFormat="1" applyFont="1" applyFill="1" applyBorder="1" applyAlignment="1">
      <alignment horizontal="center" vertical="center"/>
    </xf>
    <xf numFmtId="196" fontId="1" fillId="0" borderId="35" xfId="0" applyNumberFormat="1" applyFont="1" applyFill="1" applyBorder="1" applyAlignment="1">
      <alignment horizontal="center" vertical="center"/>
    </xf>
    <xf numFmtId="196" fontId="4" fillId="0" borderId="17" xfId="0" applyNumberFormat="1" applyFont="1" applyFill="1" applyBorder="1" applyAlignment="1">
      <alignment horizontal="center" vertical="center"/>
    </xf>
    <xf numFmtId="193" fontId="4" fillId="0" borderId="15" xfId="0" applyNumberFormat="1" applyFont="1" applyBorder="1" applyAlignment="1">
      <alignment horizontal="center" vertical="center" wrapText="1"/>
    </xf>
    <xf numFmtId="196" fontId="3" fillId="0" borderId="13" xfId="0" applyNumberFormat="1" applyFont="1" applyFill="1" applyBorder="1" applyAlignment="1">
      <alignment horizontal="center" vertical="center"/>
    </xf>
    <xf numFmtId="196" fontId="1" fillId="33" borderId="16" xfId="0" applyNumberFormat="1" applyFont="1" applyFill="1" applyBorder="1" applyAlignment="1">
      <alignment horizontal="center" vertical="center"/>
    </xf>
    <xf numFmtId="193" fontId="1" fillId="0" borderId="28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justify" vertical="top"/>
    </xf>
    <xf numFmtId="0" fontId="2" fillId="0" borderId="17" xfId="0" applyFont="1" applyBorder="1" applyAlignment="1">
      <alignment horizontal="justify" vertical="top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right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C13" sqref="C13"/>
    </sheetView>
  </sheetViews>
  <sheetFormatPr defaultColWidth="9.140625" defaultRowHeight="12.75"/>
  <cols>
    <col min="1" max="1" width="13.28125" style="0" customWidth="1"/>
    <col min="2" max="2" width="48.28125" style="85" customWidth="1"/>
    <col min="3" max="3" width="14.57421875" style="0" customWidth="1"/>
    <col min="4" max="4" width="13.140625" style="0" customWidth="1"/>
    <col min="5" max="5" width="9.7109375" style="0" customWidth="1"/>
  </cols>
  <sheetData>
    <row r="1" spans="1:5" ht="15">
      <c r="A1" s="1" t="s">
        <v>115</v>
      </c>
      <c r="B1" s="81"/>
      <c r="C1" s="2"/>
      <c r="D1" s="1"/>
      <c r="E1" s="1"/>
    </row>
    <row r="2" spans="1:5" ht="15">
      <c r="A2" s="1"/>
      <c r="B2" s="136"/>
      <c r="C2" s="136"/>
      <c r="D2" s="136"/>
      <c r="E2" s="136"/>
    </row>
    <row r="3" spans="1:5" ht="15">
      <c r="A3" s="142" t="s">
        <v>76</v>
      </c>
      <c r="B3" s="142"/>
      <c r="C3" s="142"/>
      <c r="D3" s="142"/>
      <c r="E3" s="142"/>
    </row>
    <row r="4" spans="1:5" ht="15">
      <c r="A4" s="142" t="s">
        <v>121</v>
      </c>
      <c r="B4" s="142"/>
      <c r="C4" s="142"/>
      <c r="D4" s="142"/>
      <c r="E4" s="142"/>
    </row>
    <row r="5" spans="1:5" ht="15.75" thickBot="1">
      <c r="A5" s="1"/>
      <c r="B5" s="81"/>
      <c r="C5" s="1"/>
      <c r="D5" s="126" t="s">
        <v>0</v>
      </c>
      <c r="E5" s="126"/>
    </row>
    <row r="6" spans="1:5" ht="12.75">
      <c r="A6" s="127" t="s">
        <v>1</v>
      </c>
      <c r="B6" s="130" t="s">
        <v>2</v>
      </c>
      <c r="C6" s="133" t="s">
        <v>66</v>
      </c>
      <c r="D6" s="133" t="s">
        <v>3</v>
      </c>
      <c r="E6" s="137" t="s">
        <v>67</v>
      </c>
    </row>
    <row r="7" spans="1:5" ht="12.75">
      <c r="A7" s="128"/>
      <c r="B7" s="131"/>
      <c r="C7" s="134"/>
      <c r="D7" s="134"/>
      <c r="E7" s="138"/>
    </row>
    <row r="8" spans="1:5" ht="20.25" customHeight="1" thickBot="1">
      <c r="A8" s="129"/>
      <c r="B8" s="132"/>
      <c r="C8" s="135"/>
      <c r="D8" s="135"/>
      <c r="E8" s="139"/>
    </row>
    <row r="9" spans="1:5" ht="15" thickBot="1">
      <c r="A9" s="15" t="s">
        <v>4</v>
      </c>
      <c r="B9" s="82" t="s">
        <v>5</v>
      </c>
      <c r="C9" s="62">
        <f>C10+C11+C12+C13+C14+C15+C16+C17+C18+C20+C21+C22+C23+C24</f>
        <v>525346.2</v>
      </c>
      <c r="D9" s="62">
        <f>D10+D11+D12+D13+D14+D15+D16+D17+D18+D19+D20+D21+D22+D23+D24+D25</f>
        <v>209330.9</v>
      </c>
      <c r="E9" s="79">
        <f>D9/C9*100</f>
        <v>39.846276607692225</v>
      </c>
    </row>
    <row r="10" spans="1:5" ht="15">
      <c r="A10" s="13" t="s">
        <v>6</v>
      </c>
      <c r="B10" s="14" t="s">
        <v>7</v>
      </c>
      <c r="C10" s="112">
        <v>343061</v>
      </c>
      <c r="D10" s="113">
        <v>137660.5</v>
      </c>
      <c r="E10" s="114">
        <f aca="true" t="shared" si="0" ref="E10:E35">D10/C10*100</f>
        <v>40.1271202497515</v>
      </c>
    </row>
    <row r="11" spans="1:5" ht="30">
      <c r="A11" s="9" t="s">
        <v>81</v>
      </c>
      <c r="B11" s="5" t="s">
        <v>88</v>
      </c>
      <c r="C11" s="115">
        <v>25088.1</v>
      </c>
      <c r="D11" s="116">
        <v>9793.6</v>
      </c>
      <c r="E11" s="117">
        <f t="shared" si="0"/>
        <v>39.03683419629227</v>
      </c>
    </row>
    <row r="12" spans="1:5" ht="30">
      <c r="A12" s="10" t="s">
        <v>93</v>
      </c>
      <c r="B12" s="4" t="s">
        <v>89</v>
      </c>
      <c r="C12" s="115">
        <v>27828</v>
      </c>
      <c r="D12" s="118">
        <v>17073.9</v>
      </c>
      <c r="E12" s="117">
        <f t="shared" si="0"/>
        <v>61.355109961190166</v>
      </c>
    </row>
    <row r="13" spans="1:5" ht="30">
      <c r="A13" s="10" t="s">
        <v>8</v>
      </c>
      <c r="B13" s="83" t="s">
        <v>9</v>
      </c>
      <c r="C13" s="115">
        <v>6837</v>
      </c>
      <c r="D13" s="115">
        <v>3435.2</v>
      </c>
      <c r="E13" s="117">
        <f t="shared" si="0"/>
        <v>50.244259178002046</v>
      </c>
    </row>
    <row r="14" spans="1:5" ht="15">
      <c r="A14" s="10" t="s">
        <v>105</v>
      </c>
      <c r="B14" s="84" t="s">
        <v>106</v>
      </c>
      <c r="C14" s="115">
        <v>127</v>
      </c>
      <c r="D14" s="115">
        <v>15.4</v>
      </c>
      <c r="E14" s="117">
        <f t="shared" si="0"/>
        <v>12.125984251968504</v>
      </c>
    </row>
    <row r="15" spans="1:5" ht="30">
      <c r="A15" s="11" t="s">
        <v>82</v>
      </c>
      <c r="B15" s="4" t="s">
        <v>83</v>
      </c>
      <c r="C15" s="115">
        <v>1996</v>
      </c>
      <c r="D15" s="115">
        <v>1575.3</v>
      </c>
      <c r="E15" s="117">
        <f t="shared" si="0"/>
        <v>78.92284569138276</v>
      </c>
    </row>
    <row r="16" spans="1:5" ht="15">
      <c r="A16" s="11" t="s">
        <v>10</v>
      </c>
      <c r="B16" s="4" t="s">
        <v>11</v>
      </c>
      <c r="C16" s="115">
        <v>19283</v>
      </c>
      <c r="D16" s="115">
        <v>1597.3</v>
      </c>
      <c r="E16" s="117">
        <f t="shared" si="0"/>
        <v>8.283462116890524</v>
      </c>
    </row>
    <row r="17" spans="1:5" ht="15">
      <c r="A17" s="10" t="s">
        <v>12</v>
      </c>
      <c r="B17" s="5" t="s">
        <v>13</v>
      </c>
      <c r="C17" s="115">
        <v>25036</v>
      </c>
      <c r="D17" s="115">
        <v>11049.2</v>
      </c>
      <c r="E17" s="117">
        <f t="shared" si="0"/>
        <v>44.133248122703314</v>
      </c>
    </row>
    <row r="18" spans="1:5" ht="15">
      <c r="A18" s="10" t="s">
        <v>14</v>
      </c>
      <c r="B18" s="5" t="s">
        <v>15</v>
      </c>
      <c r="C18" s="115">
        <v>7673.8</v>
      </c>
      <c r="D18" s="115">
        <v>3290.5</v>
      </c>
      <c r="E18" s="117">
        <f t="shared" si="0"/>
        <v>42.87966848236858</v>
      </c>
    </row>
    <row r="19" spans="1:5" ht="31.5" customHeight="1">
      <c r="A19" s="111" t="s">
        <v>118</v>
      </c>
      <c r="B19" s="4" t="s">
        <v>119</v>
      </c>
      <c r="C19" s="115">
        <v>0</v>
      </c>
      <c r="D19" s="115">
        <v>0.1</v>
      </c>
      <c r="E19" s="117"/>
    </row>
    <row r="20" spans="1:5" ht="29.25" customHeight="1">
      <c r="A20" s="111" t="s">
        <v>16</v>
      </c>
      <c r="B20" s="4" t="s">
        <v>68</v>
      </c>
      <c r="C20" s="115">
        <v>41325.2</v>
      </c>
      <c r="D20" s="115">
        <v>7328.3</v>
      </c>
      <c r="E20" s="117">
        <f t="shared" si="0"/>
        <v>17.733247509993905</v>
      </c>
    </row>
    <row r="21" spans="1:5" ht="13.5" customHeight="1">
      <c r="A21" s="10" t="s">
        <v>17</v>
      </c>
      <c r="B21" s="4" t="s">
        <v>18</v>
      </c>
      <c r="C21" s="115">
        <v>4341</v>
      </c>
      <c r="D21" s="115">
        <v>5343.1</v>
      </c>
      <c r="E21" s="117">
        <f t="shared" si="0"/>
        <v>123.0845427320894</v>
      </c>
    </row>
    <row r="22" spans="1:5" ht="30">
      <c r="A22" s="12" t="s">
        <v>19</v>
      </c>
      <c r="B22" s="6" t="s">
        <v>20</v>
      </c>
      <c r="C22" s="115">
        <v>1528.7</v>
      </c>
      <c r="D22" s="115">
        <v>536.8</v>
      </c>
      <c r="E22" s="117">
        <f t="shared" si="0"/>
        <v>35.11480342774907</v>
      </c>
    </row>
    <row r="23" spans="1:5" ht="30">
      <c r="A23" s="12" t="s">
        <v>21</v>
      </c>
      <c r="B23" s="4" t="s">
        <v>22</v>
      </c>
      <c r="C23" s="115">
        <v>17557.6</v>
      </c>
      <c r="D23" s="115">
        <v>8703.6</v>
      </c>
      <c r="E23" s="117">
        <f t="shared" si="0"/>
        <v>49.571695448125034</v>
      </c>
    </row>
    <row r="24" spans="1:5" ht="15">
      <c r="A24" s="12" t="s">
        <v>23</v>
      </c>
      <c r="B24" s="4" t="s">
        <v>24</v>
      </c>
      <c r="C24" s="115">
        <v>3663.8</v>
      </c>
      <c r="D24" s="115">
        <v>1915.2</v>
      </c>
      <c r="E24" s="117">
        <f t="shared" si="0"/>
        <v>52.27359572029041</v>
      </c>
    </row>
    <row r="25" spans="1:5" ht="15.75" thickBot="1">
      <c r="A25" s="12" t="s">
        <v>116</v>
      </c>
      <c r="B25" s="110" t="s">
        <v>117</v>
      </c>
      <c r="C25" s="119">
        <v>0</v>
      </c>
      <c r="D25" s="119">
        <v>12.9</v>
      </c>
      <c r="E25" s="117"/>
    </row>
    <row r="26" spans="1:5" ht="15" thickBot="1">
      <c r="A26" s="18" t="s">
        <v>25</v>
      </c>
      <c r="B26" s="19" t="s">
        <v>26</v>
      </c>
      <c r="C26" s="120">
        <f>C27+C32+C33</f>
        <v>893006.3</v>
      </c>
      <c r="D26" s="120">
        <f>D27+D32+D33</f>
        <v>406773.39999999997</v>
      </c>
      <c r="E26" s="121">
        <f t="shared" si="0"/>
        <v>45.55101123026791</v>
      </c>
    </row>
    <row r="27" spans="1:5" ht="30">
      <c r="A27" s="63" t="s">
        <v>27</v>
      </c>
      <c r="B27" s="64" t="s">
        <v>28</v>
      </c>
      <c r="C27" s="122">
        <f>C28+C29+C30+C31</f>
        <v>897858.5</v>
      </c>
      <c r="D27" s="122">
        <f>D28+D29+D30+D31</f>
        <v>411625.3</v>
      </c>
      <c r="E27" s="114">
        <f t="shared" si="0"/>
        <v>45.845230623756414</v>
      </c>
    </row>
    <row r="28" spans="1:5" ht="30">
      <c r="A28" s="77" t="s">
        <v>107</v>
      </c>
      <c r="B28" s="78" t="s">
        <v>108</v>
      </c>
      <c r="C28" s="112">
        <v>177387</v>
      </c>
      <c r="D28" s="112">
        <v>73910</v>
      </c>
      <c r="E28" s="117">
        <f t="shared" si="0"/>
        <v>41.66596199270521</v>
      </c>
    </row>
    <row r="29" spans="1:5" ht="36" customHeight="1">
      <c r="A29" s="12" t="s">
        <v>98</v>
      </c>
      <c r="B29" s="4" t="s">
        <v>90</v>
      </c>
      <c r="C29" s="116">
        <v>65624.4</v>
      </c>
      <c r="D29" s="116">
        <v>27006</v>
      </c>
      <c r="E29" s="117">
        <f t="shared" si="0"/>
        <v>41.15237625029715</v>
      </c>
    </row>
    <row r="30" spans="1:5" ht="30">
      <c r="A30" s="12" t="s">
        <v>97</v>
      </c>
      <c r="B30" s="5" t="s">
        <v>91</v>
      </c>
      <c r="C30" s="116">
        <v>608430.6</v>
      </c>
      <c r="D30" s="116">
        <v>292305.3</v>
      </c>
      <c r="E30" s="117">
        <f t="shared" si="0"/>
        <v>48.042504765539405</v>
      </c>
    </row>
    <row r="31" spans="1:5" ht="15">
      <c r="A31" s="20" t="s">
        <v>120</v>
      </c>
      <c r="B31" s="17" t="s">
        <v>110</v>
      </c>
      <c r="C31" s="123">
        <v>46416.5</v>
      </c>
      <c r="D31" s="123">
        <v>18404</v>
      </c>
      <c r="E31" s="117">
        <f t="shared" si="0"/>
        <v>39.6496935357039</v>
      </c>
    </row>
    <row r="32" spans="1:5" ht="57" customHeight="1">
      <c r="A32" s="20" t="s">
        <v>113</v>
      </c>
      <c r="B32" s="17" t="s">
        <v>114</v>
      </c>
      <c r="C32" s="123">
        <v>177.8</v>
      </c>
      <c r="D32" s="123">
        <v>178</v>
      </c>
      <c r="E32" s="124">
        <v>0</v>
      </c>
    </row>
    <row r="33" spans="1:5" ht="60.75" thickBot="1">
      <c r="A33" s="20" t="s">
        <v>100</v>
      </c>
      <c r="B33" s="65" t="s">
        <v>69</v>
      </c>
      <c r="C33" s="123">
        <v>-5030</v>
      </c>
      <c r="D33" s="123">
        <v>-5029.9</v>
      </c>
      <c r="E33" s="124">
        <v>0</v>
      </c>
    </row>
    <row r="34" spans="1:5" ht="29.25" thickBot="1">
      <c r="A34" s="21" t="s">
        <v>29</v>
      </c>
      <c r="B34" s="22" t="s">
        <v>30</v>
      </c>
      <c r="C34" s="120">
        <v>0</v>
      </c>
      <c r="D34" s="120">
        <v>0</v>
      </c>
      <c r="E34" s="121">
        <v>0</v>
      </c>
    </row>
    <row r="35" spans="1:5" ht="15.75" customHeight="1" thickBot="1">
      <c r="A35" s="140" t="s">
        <v>31</v>
      </c>
      <c r="B35" s="141"/>
      <c r="C35" s="120">
        <f>C9+C26</f>
        <v>1418352.5</v>
      </c>
      <c r="D35" s="120">
        <f>D9+D26</f>
        <v>616104.2999999999</v>
      </c>
      <c r="E35" s="121">
        <f t="shared" si="0"/>
        <v>43.43802404550349</v>
      </c>
    </row>
    <row r="36" spans="1:5" ht="15">
      <c r="A36" s="1"/>
      <c r="B36" s="81"/>
      <c r="C36" s="1"/>
      <c r="D36" s="1"/>
      <c r="E36" s="1"/>
    </row>
    <row r="37" spans="1:5" ht="15">
      <c r="A37" s="1" t="s">
        <v>102</v>
      </c>
      <c r="B37" s="81"/>
      <c r="C37" s="1"/>
      <c r="D37" s="1"/>
      <c r="E37" s="1"/>
    </row>
    <row r="38" spans="1:7" ht="15">
      <c r="A38" s="125" t="s">
        <v>104</v>
      </c>
      <c r="B38" s="125"/>
      <c r="C38" s="1"/>
      <c r="D38" s="61" t="s">
        <v>103</v>
      </c>
      <c r="E38" s="1"/>
      <c r="G38" s="1"/>
    </row>
    <row r="39" spans="1:5" ht="15">
      <c r="A39" s="1"/>
      <c r="B39" s="81"/>
      <c r="C39" s="1"/>
      <c r="D39" s="1"/>
      <c r="E39" s="1"/>
    </row>
    <row r="40" spans="1:5" ht="15">
      <c r="A40" s="1" t="s">
        <v>85</v>
      </c>
      <c r="B40" s="81" t="s">
        <v>101</v>
      </c>
      <c r="C40" s="1"/>
      <c r="D40" s="1"/>
      <c r="E40" s="1"/>
    </row>
  </sheetData>
  <sheetProtection/>
  <mergeCells count="11">
    <mergeCell ref="A4:E4"/>
    <mergeCell ref="A38:B38"/>
    <mergeCell ref="D5:E5"/>
    <mergeCell ref="A6:A8"/>
    <mergeCell ref="B6:B8"/>
    <mergeCell ref="C6:C8"/>
    <mergeCell ref="B2:E2"/>
    <mergeCell ref="D6:D8"/>
    <mergeCell ref="E6:E8"/>
    <mergeCell ref="A35:B35"/>
    <mergeCell ref="A3:E3"/>
  </mergeCells>
  <printOptions/>
  <pageMargins left="0.57" right="0.23" top="0.46" bottom="0.58" header="0.21" footer="0.3"/>
  <pageSetup horizontalDpi="600" verticalDpi="600" orientation="portrait" paperSize="9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60"/>
  <sheetViews>
    <sheetView tabSelected="1" view="pageBreakPreview" zoomScale="90" zoomScaleSheetLayoutView="90" workbookViewId="0" topLeftCell="A1">
      <selection activeCell="B53" sqref="B53"/>
    </sheetView>
  </sheetViews>
  <sheetFormatPr defaultColWidth="9.140625" defaultRowHeight="12.75"/>
  <cols>
    <col min="1" max="1" width="5.8515625" style="0" customWidth="1"/>
    <col min="2" max="2" width="62.140625" style="0" customWidth="1"/>
    <col min="3" max="3" width="13.28125" style="109" customWidth="1"/>
    <col min="4" max="4" width="12.7109375" style="109" customWidth="1"/>
    <col min="5" max="5" width="8.8515625" style="0" customWidth="1"/>
  </cols>
  <sheetData>
    <row r="1" spans="1:5" ht="15">
      <c r="A1" s="1"/>
      <c r="B1" s="1"/>
      <c r="C1" s="61"/>
      <c r="D1" s="61"/>
      <c r="E1" s="1"/>
    </row>
    <row r="2" spans="1:5" ht="18" customHeight="1">
      <c r="A2" s="1"/>
      <c r="B2" s="143"/>
      <c r="C2" s="143"/>
      <c r="D2" s="143"/>
      <c r="E2" s="143"/>
    </row>
    <row r="3" spans="1:5" ht="15">
      <c r="A3" s="142" t="s">
        <v>76</v>
      </c>
      <c r="B3" s="142"/>
      <c r="C3" s="142"/>
      <c r="D3" s="142"/>
      <c r="E3" s="142"/>
    </row>
    <row r="4" spans="1:5" ht="15">
      <c r="A4" s="142" t="s">
        <v>122</v>
      </c>
      <c r="B4" s="142"/>
      <c r="C4" s="142"/>
      <c r="D4" s="142"/>
      <c r="E4" s="142"/>
    </row>
    <row r="5" spans="1:5" ht="15.75" thickBot="1">
      <c r="A5" s="1"/>
      <c r="B5" s="1"/>
      <c r="C5" s="61"/>
      <c r="D5" s="144" t="s">
        <v>32</v>
      </c>
      <c r="E5" s="144"/>
    </row>
    <row r="6" spans="1:5" ht="91.5" customHeight="1" thickBot="1">
      <c r="A6" s="30" t="s">
        <v>33</v>
      </c>
      <c r="B6" s="31" t="s">
        <v>34</v>
      </c>
      <c r="C6" s="88" t="s">
        <v>92</v>
      </c>
      <c r="D6" s="88" t="s">
        <v>35</v>
      </c>
      <c r="E6" s="16" t="s">
        <v>109</v>
      </c>
    </row>
    <row r="7" spans="1:5" ht="15" thickBot="1">
      <c r="A7" s="32">
        <v>100</v>
      </c>
      <c r="B7" s="33" t="s">
        <v>36</v>
      </c>
      <c r="C7" s="89">
        <f>C8+C9+C10+C12+C13+C14+C15+C11</f>
        <v>134167.40000000002</v>
      </c>
      <c r="D7" s="89">
        <f>D8+D9+D10+D12+D13+D14+D15+D11</f>
        <v>50433</v>
      </c>
      <c r="E7" s="66">
        <f aca="true" t="shared" si="0" ref="E7:E12">D7/C7%</f>
        <v>37.58960820586819</v>
      </c>
    </row>
    <row r="8" spans="1:5" ht="15">
      <c r="A8" s="34">
        <v>102</v>
      </c>
      <c r="B8" s="35" t="s">
        <v>64</v>
      </c>
      <c r="C8" s="90">
        <v>3192.7</v>
      </c>
      <c r="D8" s="90">
        <v>1265.9</v>
      </c>
      <c r="E8" s="67">
        <f t="shared" si="0"/>
        <v>39.64982616594106</v>
      </c>
    </row>
    <row r="9" spans="1:5" ht="30">
      <c r="A9" s="24">
        <v>103</v>
      </c>
      <c r="B9" s="8" t="s">
        <v>37</v>
      </c>
      <c r="C9" s="91">
        <v>6639</v>
      </c>
      <c r="D9" s="91">
        <v>2571.1</v>
      </c>
      <c r="E9" s="67">
        <f t="shared" si="0"/>
        <v>38.72721795451122</v>
      </c>
    </row>
    <row r="10" spans="1:5" ht="30">
      <c r="A10" s="24">
        <v>104</v>
      </c>
      <c r="B10" s="8" t="s">
        <v>65</v>
      </c>
      <c r="C10" s="91">
        <v>56227</v>
      </c>
      <c r="D10" s="91">
        <v>21120.2</v>
      </c>
      <c r="E10" s="68">
        <f t="shared" si="0"/>
        <v>37.562381062478885</v>
      </c>
    </row>
    <row r="11" spans="1:5" ht="15">
      <c r="A11" s="24">
        <v>105</v>
      </c>
      <c r="B11" s="8" t="s">
        <v>86</v>
      </c>
      <c r="C11" s="91">
        <v>42.7</v>
      </c>
      <c r="D11" s="91">
        <v>0</v>
      </c>
      <c r="E11" s="68">
        <f t="shared" si="0"/>
        <v>0</v>
      </c>
    </row>
    <row r="12" spans="1:5" ht="45" customHeight="1">
      <c r="A12" s="24">
        <v>106</v>
      </c>
      <c r="B12" s="36" t="s">
        <v>79</v>
      </c>
      <c r="C12" s="91">
        <v>22671</v>
      </c>
      <c r="D12" s="91">
        <v>10179.7</v>
      </c>
      <c r="E12" s="68">
        <f t="shared" si="0"/>
        <v>44.90185699792687</v>
      </c>
    </row>
    <row r="13" spans="1:5" ht="21" customHeight="1">
      <c r="A13" s="37">
        <v>107</v>
      </c>
      <c r="B13" s="7" t="s">
        <v>84</v>
      </c>
      <c r="C13" s="92">
        <v>0</v>
      </c>
      <c r="D13" s="92">
        <v>0</v>
      </c>
      <c r="E13" s="68">
        <v>0</v>
      </c>
    </row>
    <row r="14" spans="1:5" ht="15">
      <c r="A14" s="24">
        <v>111</v>
      </c>
      <c r="B14" s="7" t="s">
        <v>80</v>
      </c>
      <c r="C14" s="91">
        <v>300</v>
      </c>
      <c r="D14" s="91">
        <v>0</v>
      </c>
      <c r="E14" s="68">
        <f aca="true" t="shared" si="1" ref="E14:E22">D14/C14%</f>
        <v>0</v>
      </c>
    </row>
    <row r="15" spans="1:5" ht="15.75" thickBot="1">
      <c r="A15" s="25">
        <v>113</v>
      </c>
      <c r="B15" s="38" t="s">
        <v>39</v>
      </c>
      <c r="C15" s="93">
        <v>45095</v>
      </c>
      <c r="D15" s="93">
        <v>15296.1</v>
      </c>
      <c r="E15" s="69">
        <f t="shared" si="1"/>
        <v>33.91972502494733</v>
      </c>
    </row>
    <row r="16" spans="1:5" ht="29.25" thickBot="1">
      <c r="A16" s="32">
        <v>300</v>
      </c>
      <c r="B16" s="40" t="s">
        <v>87</v>
      </c>
      <c r="C16" s="94">
        <f>C17+C18</f>
        <v>14894</v>
      </c>
      <c r="D16" s="94">
        <f>D17+D18</f>
        <v>5103.3</v>
      </c>
      <c r="E16" s="70">
        <f t="shared" si="1"/>
        <v>34.26413320800322</v>
      </c>
    </row>
    <row r="17" spans="1:5" ht="28.5" customHeight="1">
      <c r="A17" s="41">
        <v>310</v>
      </c>
      <c r="B17" s="36" t="s">
        <v>112</v>
      </c>
      <c r="C17" s="95">
        <v>14184</v>
      </c>
      <c r="D17" s="95">
        <v>5063.3</v>
      </c>
      <c r="E17" s="71">
        <f t="shared" si="1"/>
        <v>35.69726452340666</v>
      </c>
    </row>
    <row r="18" spans="1:5" ht="30.75" thickBot="1">
      <c r="A18" s="42">
        <v>314</v>
      </c>
      <c r="B18" s="43" t="s">
        <v>70</v>
      </c>
      <c r="C18" s="96">
        <v>710</v>
      </c>
      <c r="D18" s="96">
        <v>40</v>
      </c>
      <c r="E18" s="72">
        <f t="shared" si="1"/>
        <v>5.633802816901409</v>
      </c>
    </row>
    <row r="19" spans="1:5" ht="15" thickBot="1">
      <c r="A19" s="39">
        <v>400</v>
      </c>
      <c r="B19" s="44" t="s">
        <v>40</v>
      </c>
      <c r="C19" s="89">
        <f>C20+C21+C22+C23+C24+C25+C26</f>
        <v>61033.4</v>
      </c>
      <c r="D19" s="89">
        <f>D20+D21+D22+D23+D24+D25+D26</f>
        <v>15180</v>
      </c>
      <c r="E19" s="66">
        <f t="shared" si="1"/>
        <v>24.871627666163114</v>
      </c>
    </row>
    <row r="20" spans="1:5" ht="15">
      <c r="A20" s="23">
        <v>405</v>
      </c>
      <c r="B20" s="35" t="s">
        <v>41</v>
      </c>
      <c r="C20" s="91">
        <v>1021.4</v>
      </c>
      <c r="D20" s="97">
        <v>0</v>
      </c>
      <c r="E20" s="73">
        <f t="shared" si="1"/>
        <v>0</v>
      </c>
    </row>
    <row r="21" spans="1:5" ht="15">
      <c r="A21" s="24">
        <v>406</v>
      </c>
      <c r="B21" s="8" t="s">
        <v>42</v>
      </c>
      <c r="C21" s="91">
        <v>1052.1</v>
      </c>
      <c r="D21" s="98">
        <v>389.1</v>
      </c>
      <c r="E21" s="68">
        <f t="shared" si="1"/>
        <v>36.98317650413459</v>
      </c>
    </row>
    <row r="22" spans="1:5" ht="15">
      <c r="A22" s="24">
        <v>407</v>
      </c>
      <c r="B22" s="8" t="s">
        <v>43</v>
      </c>
      <c r="C22" s="91">
        <v>557.8</v>
      </c>
      <c r="D22" s="91">
        <v>70.3</v>
      </c>
      <c r="E22" s="68">
        <f t="shared" si="1"/>
        <v>12.603083542488347</v>
      </c>
    </row>
    <row r="23" spans="1:5" ht="15">
      <c r="A23" s="24">
        <v>408</v>
      </c>
      <c r="B23" s="45" t="s">
        <v>44</v>
      </c>
      <c r="C23" s="99">
        <v>0.1</v>
      </c>
      <c r="D23" s="91">
        <v>0</v>
      </c>
      <c r="E23" s="67">
        <v>0</v>
      </c>
    </row>
    <row r="24" spans="1:5" ht="15">
      <c r="A24" s="24">
        <v>409</v>
      </c>
      <c r="B24" s="8" t="s">
        <v>71</v>
      </c>
      <c r="C24" s="91">
        <v>54357.8</v>
      </c>
      <c r="D24" s="91">
        <v>14010.1</v>
      </c>
      <c r="E24" s="68">
        <f aca="true" t="shared" si="2" ref="E24:E30">D24/C24%</f>
        <v>25.773853982317167</v>
      </c>
    </row>
    <row r="25" spans="1:5" ht="15">
      <c r="A25" s="24">
        <v>410</v>
      </c>
      <c r="B25" s="8" t="s">
        <v>72</v>
      </c>
      <c r="C25" s="91">
        <v>487</v>
      </c>
      <c r="D25" s="91">
        <v>97</v>
      </c>
      <c r="E25" s="68">
        <f t="shared" si="2"/>
        <v>19.917864476386036</v>
      </c>
    </row>
    <row r="26" spans="1:5" ht="15.75" thickBot="1">
      <c r="A26" s="25">
        <v>412</v>
      </c>
      <c r="B26" s="46" t="s">
        <v>45</v>
      </c>
      <c r="C26" s="93">
        <v>3557.2</v>
      </c>
      <c r="D26" s="93">
        <v>613.5</v>
      </c>
      <c r="E26" s="74">
        <f t="shared" si="2"/>
        <v>17.246710896210505</v>
      </c>
    </row>
    <row r="27" spans="1:5" ht="15" thickBot="1">
      <c r="A27" s="32">
        <v>500</v>
      </c>
      <c r="B27" s="33" t="s">
        <v>46</v>
      </c>
      <c r="C27" s="89">
        <f>C28+C29+C30+C31</f>
        <v>96078.8</v>
      </c>
      <c r="D27" s="89">
        <f>D28+D29+D30+D31</f>
        <v>10900.699999999999</v>
      </c>
      <c r="E27" s="66">
        <f t="shared" si="2"/>
        <v>11.345583000620323</v>
      </c>
    </row>
    <row r="28" spans="1:8" ht="15">
      <c r="A28" s="28">
        <v>501</v>
      </c>
      <c r="B28" s="48" t="s">
        <v>47</v>
      </c>
      <c r="C28" s="100">
        <v>37046.4</v>
      </c>
      <c r="D28" s="100">
        <v>1822.8</v>
      </c>
      <c r="E28" s="73">
        <f t="shared" si="2"/>
        <v>4.920316144078777</v>
      </c>
      <c r="H28" s="27"/>
    </row>
    <row r="29" spans="1:5" ht="15">
      <c r="A29" s="24">
        <v>502</v>
      </c>
      <c r="B29" s="45" t="s">
        <v>48</v>
      </c>
      <c r="C29" s="91">
        <v>4006.8</v>
      </c>
      <c r="D29" s="91">
        <v>0</v>
      </c>
      <c r="E29" s="68">
        <f t="shared" si="2"/>
        <v>0</v>
      </c>
    </row>
    <row r="30" spans="1:5" ht="15">
      <c r="A30" s="24">
        <v>503</v>
      </c>
      <c r="B30" s="45" t="s">
        <v>49</v>
      </c>
      <c r="C30" s="91">
        <v>54998.6</v>
      </c>
      <c r="D30" s="91">
        <v>9077.9</v>
      </c>
      <c r="E30" s="68">
        <f t="shared" si="2"/>
        <v>16.505692872182202</v>
      </c>
    </row>
    <row r="31" spans="1:5" ht="15.75" thickBot="1">
      <c r="A31" s="25">
        <v>505</v>
      </c>
      <c r="B31" s="46" t="s">
        <v>50</v>
      </c>
      <c r="C31" s="93">
        <v>27</v>
      </c>
      <c r="D31" s="93">
        <v>0</v>
      </c>
      <c r="E31" s="69">
        <v>0</v>
      </c>
    </row>
    <row r="32" spans="1:8" ht="15" thickBot="1">
      <c r="A32" s="32">
        <v>600</v>
      </c>
      <c r="B32" s="33" t="s">
        <v>51</v>
      </c>
      <c r="C32" s="89">
        <v>5581.9</v>
      </c>
      <c r="D32" s="89">
        <v>1354.9</v>
      </c>
      <c r="E32" s="66">
        <f aca="true" t="shared" si="3" ref="E32:E38">D32/C32%</f>
        <v>24.27309697414859</v>
      </c>
      <c r="H32" s="3"/>
    </row>
    <row r="33" spans="1:5" ht="15" thickBot="1">
      <c r="A33" s="32">
        <v>700</v>
      </c>
      <c r="B33" s="33" t="s">
        <v>52</v>
      </c>
      <c r="C33" s="89">
        <f>C34+C35+C37+C38+C36</f>
        <v>950002.5</v>
      </c>
      <c r="D33" s="89">
        <f>D34+D35+D37+D38+D36</f>
        <v>361689.89999999997</v>
      </c>
      <c r="E33" s="66">
        <f t="shared" si="3"/>
        <v>38.072520861787204</v>
      </c>
    </row>
    <row r="34" spans="1:5" ht="15">
      <c r="A34" s="23">
        <v>701</v>
      </c>
      <c r="B34" s="47" t="s">
        <v>53</v>
      </c>
      <c r="C34" s="97">
        <v>358460.3</v>
      </c>
      <c r="D34" s="97">
        <v>136906</v>
      </c>
      <c r="E34" s="67">
        <f t="shared" si="3"/>
        <v>38.19279289784671</v>
      </c>
    </row>
    <row r="35" spans="1:5" ht="15">
      <c r="A35" s="24">
        <v>702</v>
      </c>
      <c r="B35" s="45" t="s">
        <v>54</v>
      </c>
      <c r="C35" s="91">
        <v>440419.8</v>
      </c>
      <c r="D35" s="91">
        <v>170150.8</v>
      </c>
      <c r="E35" s="68">
        <f t="shared" si="3"/>
        <v>38.63377622895246</v>
      </c>
    </row>
    <row r="36" spans="1:5" ht="15">
      <c r="A36" s="24">
        <v>703</v>
      </c>
      <c r="B36" s="45" t="s">
        <v>94</v>
      </c>
      <c r="C36" s="91">
        <v>83695.4</v>
      </c>
      <c r="D36" s="91">
        <v>38130.6</v>
      </c>
      <c r="E36" s="68">
        <f t="shared" si="3"/>
        <v>45.55877622904007</v>
      </c>
    </row>
    <row r="37" spans="1:5" ht="15">
      <c r="A37" s="24">
        <v>707</v>
      </c>
      <c r="B37" s="45" t="s">
        <v>55</v>
      </c>
      <c r="C37" s="91">
        <v>28690.5</v>
      </c>
      <c r="D37" s="91">
        <v>1612.8</v>
      </c>
      <c r="E37" s="68">
        <f t="shared" si="3"/>
        <v>5.621372928321222</v>
      </c>
    </row>
    <row r="38" spans="1:5" ht="15.75" thickBot="1">
      <c r="A38" s="55">
        <v>709</v>
      </c>
      <c r="B38" s="56" t="s">
        <v>56</v>
      </c>
      <c r="C38" s="101">
        <v>38736.5</v>
      </c>
      <c r="D38" s="101">
        <v>14889.7</v>
      </c>
      <c r="E38" s="75">
        <f t="shared" si="3"/>
        <v>38.43842370890504</v>
      </c>
    </row>
    <row r="39" spans="1:5" ht="15" thickBot="1">
      <c r="A39" s="39">
        <v>800</v>
      </c>
      <c r="B39" s="44" t="s">
        <v>57</v>
      </c>
      <c r="C39" s="89">
        <f>C40</f>
        <v>66804.7</v>
      </c>
      <c r="D39" s="89">
        <f>D40</f>
        <v>29830.6</v>
      </c>
      <c r="E39" s="80">
        <f>E40</f>
        <v>44.65344504204045</v>
      </c>
    </row>
    <row r="40" spans="1:5" ht="15.75" thickBot="1">
      <c r="A40" s="86">
        <v>801</v>
      </c>
      <c r="B40" s="87" t="s">
        <v>58</v>
      </c>
      <c r="C40" s="102">
        <v>66804.7</v>
      </c>
      <c r="D40" s="102">
        <v>29830.6</v>
      </c>
      <c r="E40" s="76">
        <f aca="true" t="shared" si="4" ref="E40:E48">D40/C40%</f>
        <v>44.65344504204045</v>
      </c>
    </row>
    <row r="41" spans="1:5" ht="16.5" thickBot="1">
      <c r="A41" s="39">
        <v>900</v>
      </c>
      <c r="B41" s="53" t="s">
        <v>95</v>
      </c>
      <c r="C41" s="89">
        <f>C42</f>
        <v>210</v>
      </c>
      <c r="D41" s="89">
        <f>D42</f>
        <v>55.6</v>
      </c>
      <c r="E41" s="66">
        <f t="shared" si="4"/>
        <v>26.476190476190474</v>
      </c>
    </row>
    <row r="42" spans="1:5" ht="16.5" thickBot="1">
      <c r="A42" s="29">
        <v>909</v>
      </c>
      <c r="B42" s="54" t="s">
        <v>96</v>
      </c>
      <c r="C42" s="103">
        <v>210</v>
      </c>
      <c r="D42" s="103">
        <v>55.6</v>
      </c>
      <c r="E42" s="75">
        <f t="shared" si="4"/>
        <v>26.476190476190474</v>
      </c>
    </row>
    <row r="43" spans="1:5" ht="15" thickBot="1">
      <c r="A43" s="49">
        <v>1000</v>
      </c>
      <c r="B43" s="44" t="s">
        <v>60</v>
      </c>
      <c r="C43" s="89">
        <f>C44+C45+C47+C46</f>
        <v>137580</v>
      </c>
      <c r="D43" s="89">
        <f>D44+D45+D47+D46</f>
        <v>58081.899999999994</v>
      </c>
      <c r="E43" s="66">
        <f t="shared" si="4"/>
        <v>42.21681930513156</v>
      </c>
    </row>
    <row r="44" spans="1:5" ht="13.5" customHeight="1">
      <c r="A44" s="50">
        <v>1001</v>
      </c>
      <c r="B44" s="47" t="s">
        <v>77</v>
      </c>
      <c r="C44" s="97">
        <v>13944</v>
      </c>
      <c r="D44" s="97">
        <v>5169.1</v>
      </c>
      <c r="E44" s="67">
        <f t="shared" si="4"/>
        <v>37.07042455536432</v>
      </c>
    </row>
    <row r="45" spans="1:5" ht="13.5" customHeight="1">
      <c r="A45" s="51">
        <v>1003</v>
      </c>
      <c r="B45" s="45" t="s">
        <v>61</v>
      </c>
      <c r="C45" s="91">
        <v>110697.5</v>
      </c>
      <c r="D45" s="91">
        <v>50049.2</v>
      </c>
      <c r="E45" s="68">
        <f t="shared" si="4"/>
        <v>45.212583843356896</v>
      </c>
    </row>
    <row r="46" spans="1:5" ht="13.5" customHeight="1">
      <c r="A46" s="52">
        <v>1004</v>
      </c>
      <c r="B46" s="46" t="s">
        <v>111</v>
      </c>
      <c r="C46" s="93">
        <v>4982.4</v>
      </c>
      <c r="D46" s="93">
        <v>111</v>
      </c>
      <c r="E46" s="69">
        <f t="shared" si="4"/>
        <v>2.2278420038535645</v>
      </c>
    </row>
    <row r="47" spans="1:5" ht="15.75" thickBot="1">
      <c r="A47" s="52">
        <v>1006</v>
      </c>
      <c r="B47" s="46" t="s">
        <v>62</v>
      </c>
      <c r="C47" s="93">
        <v>7956.1</v>
      </c>
      <c r="D47" s="93">
        <v>2752.6</v>
      </c>
      <c r="E47" s="69">
        <f t="shared" si="4"/>
        <v>34.597352974447276</v>
      </c>
    </row>
    <row r="48" spans="1:5" ht="15" thickBot="1">
      <c r="A48" s="49">
        <v>1100</v>
      </c>
      <c r="B48" s="44" t="s">
        <v>59</v>
      </c>
      <c r="C48" s="89">
        <f>C49+C50+C51</f>
        <v>796.8</v>
      </c>
      <c r="D48" s="89">
        <f>D49+D50+D51</f>
        <v>419.6</v>
      </c>
      <c r="E48" s="66">
        <f t="shared" si="4"/>
        <v>52.66064257028113</v>
      </c>
    </row>
    <row r="49" spans="1:5" ht="15">
      <c r="A49" s="50">
        <v>1101</v>
      </c>
      <c r="B49" s="47" t="s">
        <v>73</v>
      </c>
      <c r="C49" s="97">
        <v>0</v>
      </c>
      <c r="D49" s="97">
        <v>0</v>
      </c>
      <c r="E49" s="67">
        <v>0</v>
      </c>
    </row>
    <row r="50" spans="1:5" ht="15">
      <c r="A50" s="51">
        <v>1102</v>
      </c>
      <c r="B50" s="45" t="s">
        <v>74</v>
      </c>
      <c r="C50" s="91">
        <v>51.8</v>
      </c>
      <c r="D50" s="91">
        <v>0</v>
      </c>
      <c r="E50" s="68">
        <v>0</v>
      </c>
    </row>
    <row r="51" spans="1:5" ht="15.75" thickBot="1">
      <c r="A51" s="52">
        <v>1105</v>
      </c>
      <c r="B51" s="46" t="s">
        <v>78</v>
      </c>
      <c r="C51" s="93">
        <v>745</v>
      </c>
      <c r="D51" s="93">
        <v>419.6</v>
      </c>
      <c r="E51" s="69">
        <f>D51/C51%</f>
        <v>56.322147651006716</v>
      </c>
    </row>
    <row r="52" spans="1:5" ht="15" thickBot="1">
      <c r="A52" s="49">
        <v>1200</v>
      </c>
      <c r="B52" s="57" t="s">
        <v>75</v>
      </c>
      <c r="C52" s="104">
        <v>941</v>
      </c>
      <c r="D52" s="105">
        <v>514.5</v>
      </c>
      <c r="E52" s="60">
        <f>D52/C52%</f>
        <v>54.67587672688629</v>
      </c>
    </row>
    <row r="53" spans="1:5" ht="15" thickBot="1">
      <c r="A53" s="49">
        <v>1300</v>
      </c>
      <c r="B53" s="57" t="s">
        <v>38</v>
      </c>
      <c r="C53" s="104">
        <v>6</v>
      </c>
      <c r="D53" s="105">
        <v>2</v>
      </c>
      <c r="E53" s="60">
        <f>D53/C53%</f>
        <v>33.333333333333336</v>
      </c>
    </row>
    <row r="54" spans="1:5" ht="15.75" thickBot="1">
      <c r="A54" s="26"/>
      <c r="B54" s="58" t="s">
        <v>63</v>
      </c>
      <c r="C54" s="106">
        <f>C7+C16+C19+C27+C32+C33+C39+C43+C48+C52+C53+C41</f>
        <v>1468096.5</v>
      </c>
      <c r="D54" s="107">
        <f>D7+D16+D19+D27+D32+D33+D39+D43+D48+D52+D53+D41</f>
        <v>533565.9999999999</v>
      </c>
      <c r="E54" s="59">
        <f>D54/C54%</f>
        <v>36.34406866306131</v>
      </c>
    </row>
    <row r="55" spans="1:5" ht="15">
      <c r="A55" s="1"/>
      <c r="B55" s="1"/>
      <c r="C55" s="61"/>
      <c r="D55" s="108"/>
      <c r="E55" s="1"/>
    </row>
    <row r="56" spans="1:5" ht="15">
      <c r="A56" s="125"/>
      <c r="B56" s="125"/>
      <c r="C56" s="61"/>
      <c r="D56" s="61"/>
      <c r="E56" s="1"/>
    </row>
    <row r="57" spans="1:5" ht="15">
      <c r="A57" s="1" t="s">
        <v>102</v>
      </c>
      <c r="B57" s="1"/>
      <c r="C57" s="61"/>
      <c r="D57" s="61" t="s">
        <v>103</v>
      </c>
      <c r="E57" s="1"/>
    </row>
    <row r="58" spans="1:5" ht="15">
      <c r="A58" s="125" t="s">
        <v>104</v>
      </c>
      <c r="B58" s="125"/>
      <c r="C58" s="61"/>
      <c r="D58" s="61"/>
      <c r="E58" s="1"/>
    </row>
    <row r="59" spans="1:4" ht="15">
      <c r="A59" s="1"/>
      <c r="B59" s="1"/>
      <c r="C59" s="61"/>
      <c r="D59" s="61"/>
    </row>
    <row r="60" spans="1:4" ht="15">
      <c r="A60" s="1" t="s">
        <v>99</v>
      </c>
      <c r="B60" s="1"/>
      <c r="C60" s="61"/>
      <c r="D60" s="61"/>
    </row>
  </sheetData>
  <sheetProtection/>
  <mergeCells count="6">
    <mergeCell ref="A56:B56"/>
    <mergeCell ref="B2:E2"/>
    <mergeCell ref="A3:E3"/>
    <mergeCell ref="A4:E4"/>
    <mergeCell ref="D5:E5"/>
    <mergeCell ref="A58:B58"/>
  </mergeCells>
  <printOptions/>
  <pageMargins left="0.57" right="0.3" top="0.43" bottom="0.35" header="0.21" footer="0.19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Image&amp;Matros ®</cp:lastModifiedBy>
  <cp:lastPrinted>2021-06-11T04:36:32Z</cp:lastPrinted>
  <dcterms:created xsi:type="dcterms:W3CDTF">1996-10-08T23:32:33Z</dcterms:created>
  <dcterms:modified xsi:type="dcterms:W3CDTF">2021-06-11T04:36:46Z</dcterms:modified>
  <cp:category/>
  <cp:version/>
  <cp:contentType/>
  <cp:contentStatus/>
</cp:coreProperties>
</file>